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6875" windowHeight="9975" activeTab="0"/>
  </bookViews>
  <sheets>
    <sheet name="Souhrn - rozpočet 2011" sheetId="1" r:id="rId1"/>
    <sheet name="VHČ 2011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ucetni</author>
    <author>Lenka Svobodov?</author>
  </authors>
  <commentList>
    <comment ref="E27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  500 tis.Kč - vodov.řady
3000 tis.Kč - splašk.kanal.
2150 tis.Kč - půda ÚMČ
7500 tis.Kč - komunikace, chodníky
2150 tis.Kč - střecha ZŠ
8000 tis.Kč - potok Vrutice
5000 tis.Kč - str. vybavení úřadu
  500 tis.Kč - vybavení SDH
  500 tis.Kč - Vojtěška - plyn.kotle
</t>
        </r>
      </text>
    </comment>
    <comment ref="G27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4 000 tis. Kč - rekonstr.komun.
2 000 tis. Kč - výměna oken ZŠ
1 600 tis. Kč - rekonstr. Vojtěška</t>
        </r>
      </text>
    </comment>
    <comment ref="I27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28000 tis.Kč - příst.budovy ZŠ</t>
        </r>
      </text>
    </comment>
    <comment ref="J27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3500 tis.Kč - hala pro sklad.hospod.
7500 tis.Kč - příst.budovy ZŠ
10000 tis.Kč - budova pro SDH
45000 tis.Kč - nové centrum MČ
</t>
        </r>
      </text>
    </comment>
    <comment ref="I144" authorId="1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28000 tis.Kč-příst.ZŠ</t>
        </r>
      </text>
    </comment>
    <comment ref="J144" authorId="1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7500 tis.Kč-příst.ZŠ</t>
        </r>
      </text>
    </comment>
    <comment ref="J149" authorId="1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45 000tis.- nové centrum MČ</t>
        </r>
      </text>
    </comment>
    <comment ref="J154" authorId="1">
      <text>
        <r>
          <rPr>
            <b/>
            <sz val="8"/>
            <rFont val="Tahoma"/>
            <family val="0"/>
          </rPr>
          <t>Lenka Svobodová:</t>
        </r>
        <r>
          <rPr>
            <sz val="8"/>
            <rFont val="Tahoma"/>
            <family val="0"/>
          </rPr>
          <t xml:space="preserve">
budova pro SDH</t>
        </r>
      </text>
    </comment>
    <comment ref="J157" authorId="0">
      <text>
        <r>
          <rPr>
            <b/>
            <sz val="8"/>
            <rFont val="Tahoma"/>
            <family val="0"/>
          </rPr>
          <t>ucetni:</t>
        </r>
        <r>
          <rPr>
            <sz val="8"/>
            <rFont val="Tahoma"/>
            <family val="0"/>
          </rPr>
          <t xml:space="preserve">
sklad pro místní hospod.</t>
        </r>
      </text>
    </comment>
  </commentList>
</comments>
</file>

<file path=xl/sharedStrings.xml><?xml version="1.0" encoding="utf-8"?>
<sst xmlns="http://schemas.openxmlformats.org/spreadsheetml/2006/main" count="368" uniqueCount="181">
  <si>
    <t>Městská část Praha - Velká Chuchle</t>
  </si>
  <si>
    <t xml:space="preserve">                 NÁVRH ROZPOČTU NA ROK 2011</t>
  </si>
  <si>
    <t>Příjmy v tis. Kč</t>
  </si>
  <si>
    <t>PARAGRAF</t>
  </si>
  <si>
    <t>POLOŽKA</t>
  </si>
  <si>
    <t>Text</t>
  </si>
  <si>
    <t>ORJ - UZ</t>
  </si>
  <si>
    <t>Skutečnost 2005</t>
  </si>
  <si>
    <t>VÝHLED 2006</t>
  </si>
  <si>
    <t>Upr.rozp.5/2006</t>
  </si>
  <si>
    <t>ROZPOČET 2008</t>
  </si>
  <si>
    <t>VÝHLED pův.2009</t>
  </si>
  <si>
    <t>NÁVRH 2011</t>
  </si>
  <si>
    <t>Poplatek ze psů</t>
  </si>
  <si>
    <t>900 - 0</t>
  </si>
  <si>
    <t>Poplatek za užívání veřejného prostranství</t>
  </si>
  <si>
    <t>Poplatek ze vstupného</t>
  </si>
  <si>
    <t>Poplatek z ubytovací kapacity</t>
  </si>
  <si>
    <t>Poplatek za provozovaný VHP</t>
  </si>
  <si>
    <t>Odvod výtěžku z provozování loterií</t>
  </si>
  <si>
    <t xml:space="preserve">Ost.odvody </t>
  </si>
  <si>
    <t>Správní poplatky</t>
  </si>
  <si>
    <t>Daň z nemovitostí</t>
  </si>
  <si>
    <t>1000 - 0</t>
  </si>
  <si>
    <t>Daňové příjmy</t>
  </si>
  <si>
    <t>Ostatní pokuty</t>
  </si>
  <si>
    <t>200-0</t>
  </si>
  <si>
    <t>Pokuty za přestupky</t>
  </si>
  <si>
    <t>700-0</t>
  </si>
  <si>
    <t>Přijaté neinvestiční dary</t>
  </si>
  <si>
    <t>900-0</t>
  </si>
  <si>
    <t>Příjmy z úroků</t>
  </si>
  <si>
    <t>Nedaňové příjmy</t>
  </si>
  <si>
    <t>Kapitálové příjmy</t>
  </si>
  <si>
    <t>Neivestiční státní dotace</t>
  </si>
  <si>
    <t>Neinvestiční dotace z MHMP</t>
  </si>
  <si>
    <t>Neinvestiční dotace z MHMP - ost. (daň PO)</t>
  </si>
  <si>
    <t>Investiční dotace z MHMP</t>
  </si>
  <si>
    <t>Převody z rozp.účtů - SF</t>
  </si>
  <si>
    <t>Ost.převody z vl.fondů - SF</t>
  </si>
  <si>
    <t>Přijaté dotace</t>
  </si>
  <si>
    <t>Celkem</t>
  </si>
  <si>
    <t>Převody z VHČ</t>
  </si>
  <si>
    <t>Příjmy celkem</t>
  </si>
  <si>
    <t>Financování v tis. Kč</t>
  </si>
  <si>
    <t>Změna stavu krátk.prostř.na BÚ</t>
  </si>
  <si>
    <t>Financování celkem</t>
  </si>
  <si>
    <t>Příjmová část rozpočtu celkem</t>
  </si>
  <si>
    <t>Výdaje v tis. Kč</t>
  </si>
  <si>
    <t>Upr.rozp. 5/2006</t>
  </si>
  <si>
    <t xml:space="preserve">Platy zaměstnanců </t>
  </si>
  <si>
    <t>300 - 0</t>
  </si>
  <si>
    <t>Ostatní osobní výdaje</t>
  </si>
  <si>
    <t>Sociální zabezpečení</t>
  </si>
  <si>
    <t>Zdravotní pojištění</t>
  </si>
  <si>
    <t>Prádlo,oděv,obuv</t>
  </si>
  <si>
    <t>Drobný hmotný majetek</t>
  </si>
  <si>
    <t>Nákup ostatního materialu</t>
  </si>
  <si>
    <t>Pohonné hmoty a mazadla</t>
  </si>
  <si>
    <t>Služby telekomunikací</t>
  </si>
  <si>
    <t>Služby peněžních ústavů</t>
  </si>
  <si>
    <t>Nájemné</t>
  </si>
  <si>
    <t>Školení a vzdělávání</t>
  </si>
  <si>
    <t>Ostatní služby</t>
  </si>
  <si>
    <t xml:space="preserve">Opravy a udržování </t>
  </si>
  <si>
    <t>Náhrady mezd v době nemoci</t>
  </si>
  <si>
    <t>Silnice</t>
  </si>
  <si>
    <t xml:space="preserve"> Opravy a udržování - kanalizace</t>
  </si>
  <si>
    <t>200 - 0</t>
  </si>
  <si>
    <t>Kanalizace</t>
  </si>
  <si>
    <t>Ostatní osobní výdaje - hřiště</t>
  </si>
  <si>
    <t>400 - 0</t>
  </si>
  <si>
    <t>Nákup ostatních služeb - hřiště</t>
  </si>
  <si>
    <t>Neinvestiční příspěvek MŠ</t>
  </si>
  <si>
    <t>Mateřská škola</t>
  </si>
  <si>
    <t>Neinvestiční příspěvek ZŠ</t>
  </si>
  <si>
    <t>400    - 0</t>
  </si>
  <si>
    <t>Základní škola</t>
  </si>
  <si>
    <t>600 - 0</t>
  </si>
  <si>
    <t>Nákup ostatních služeb</t>
  </si>
  <si>
    <t>Opravy a udržování - Kazínská 8</t>
  </si>
  <si>
    <t>Pohoštění</t>
  </si>
  <si>
    <t>Kultura</t>
  </si>
  <si>
    <t>Nákup ostatních služeb-zpravodaj</t>
  </si>
  <si>
    <t>Zpravodaj</t>
  </si>
  <si>
    <t>Ost.neinv.dotace nezisk.org</t>
  </si>
  <si>
    <t>Tělovýchovná činnost</t>
  </si>
  <si>
    <t>Ostat.neinv.dotace nezisk.org.</t>
  </si>
  <si>
    <t>500 - 0</t>
  </si>
  <si>
    <t>Ost.zájmová činnost</t>
  </si>
  <si>
    <t>PHM</t>
  </si>
  <si>
    <t>Opravy a udržování</t>
  </si>
  <si>
    <t>Veřejná zeleň</t>
  </si>
  <si>
    <t>700 - 0</t>
  </si>
  <si>
    <t>Elektrická energie</t>
  </si>
  <si>
    <t>Pojištění</t>
  </si>
  <si>
    <t>Služby školení</t>
  </si>
  <si>
    <t>JSDH</t>
  </si>
  <si>
    <t>Odměny členů zastupitelstva</t>
  </si>
  <si>
    <t>Zastupitelé</t>
  </si>
  <si>
    <t>Platy zaměstnanců</t>
  </si>
  <si>
    <t>Ostatní povinné pojištění</t>
  </si>
  <si>
    <t>Knihy,učební pomůcky a tisk</t>
  </si>
  <si>
    <t>Studená voda</t>
  </si>
  <si>
    <t>Plyn</t>
  </si>
  <si>
    <t>Poštovné</t>
  </si>
  <si>
    <t>Konzultace a poradenské služby</t>
  </si>
  <si>
    <t>Služby zpracování dat</t>
  </si>
  <si>
    <t>Programové vybavení</t>
  </si>
  <si>
    <t>Cestovné</t>
  </si>
  <si>
    <t>Věcné dary</t>
  </si>
  <si>
    <t>Kolky</t>
  </si>
  <si>
    <t>Nespecifikované rezervy</t>
  </si>
  <si>
    <t>Místní správa</t>
  </si>
  <si>
    <t>Poplatky bance</t>
  </si>
  <si>
    <t>Převody na SF</t>
  </si>
  <si>
    <t>Převody vl.rozp.účtům - SF</t>
  </si>
  <si>
    <t>Převody mezi účty - SF</t>
  </si>
  <si>
    <t>Běžné výdaje celkem</t>
  </si>
  <si>
    <t>Budovy a stavby - komunikace</t>
  </si>
  <si>
    <t>Stroje,přístroje a zařízení - silnice</t>
  </si>
  <si>
    <t>Silnice - komunikace</t>
  </si>
  <si>
    <t>Budovy a stavby - ost.zálež.komun.</t>
  </si>
  <si>
    <t>Budovy a stavby - vodovod</t>
  </si>
  <si>
    <t>Budovy a stavby - kanalizace</t>
  </si>
  <si>
    <t>Budovy a stavby - mateřská škola</t>
  </si>
  <si>
    <t>Budovy a stavby - základní škola</t>
  </si>
  <si>
    <t>Budovy a stavby - byty</t>
  </si>
  <si>
    <t>800 - 0</t>
  </si>
  <si>
    <t>Bytové hospodářství</t>
  </si>
  <si>
    <t>Nákup ost.DNM</t>
  </si>
  <si>
    <t>Budovy a stavby - nebyty</t>
  </si>
  <si>
    <t>Nebytové hospodářství</t>
  </si>
  <si>
    <t>Budovy a stavby - toky</t>
  </si>
  <si>
    <t>Budovy a stavby - hřiště</t>
  </si>
  <si>
    <t>Dětské hřiště</t>
  </si>
  <si>
    <t xml:space="preserve">600 - 0 </t>
  </si>
  <si>
    <t>Budovy a stavby - hasiči</t>
  </si>
  <si>
    <t>Stroje,přístroje a zařízení - hasiči</t>
  </si>
  <si>
    <t xml:space="preserve"> Budovy a stavby - úřad</t>
  </si>
  <si>
    <t>Stroje,přístroje a zařízení - úřad</t>
  </si>
  <si>
    <t>Budovy, haly, stavby - příst.ZŠ</t>
  </si>
  <si>
    <t>Budovy, haly, stavby - hřiště u ZŠ</t>
  </si>
  <si>
    <t>Základní škola - hřiště, přístavba</t>
  </si>
  <si>
    <t>Budovy, haly, stavby - Kazínská 8</t>
  </si>
  <si>
    <t>Kultura - Kazínská 8</t>
  </si>
  <si>
    <t>Budovy, haly, stavby - hřiště M.Chuchle</t>
  </si>
  <si>
    <t>Dětské hřiště - M.Chuchle</t>
  </si>
  <si>
    <t>Kapitálové výdaje celkem</t>
  </si>
  <si>
    <t>Výdaje celkem</t>
  </si>
  <si>
    <t>Plán vedl.hospod.činnosti na rok 2011</t>
  </si>
  <si>
    <t>Výnosy v tis.Kč</t>
  </si>
  <si>
    <t>SU</t>
  </si>
  <si>
    <t>PLÁN 2011</t>
  </si>
  <si>
    <t>Výnosy z prodeje služeb</t>
  </si>
  <si>
    <t>Výnosy z pronájmu</t>
  </si>
  <si>
    <t>Výnosy z prodaného zboží</t>
  </si>
  <si>
    <t>Smluvní pokuty a úroky z prodlení (nedaňové)</t>
  </si>
  <si>
    <t>Výnosy z prodeje pozemků</t>
  </si>
  <si>
    <t>Úroky (nedaňové)</t>
  </si>
  <si>
    <t>Výnosy celkem před zdaněním</t>
  </si>
  <si>
    <t>Ostatní výnosy (-daň z příjmu PO - 19%)</t>
  </si>
  <si>
    <t>Výnosy celkem po zdanění</t>
  </si>
  <si>
    <t>Náklady v tis.Kč</t>
  </si>
  <si>
    <t>Spotřeba materiálu</t>
  </si>
  <si>
    <t>Spotřeba energie</t>
  </si>
  <si>
    <t>Prodané zboží</t>
  </si>
  <si>
    <t>Mzdy</t>
  </si>
  <si>
    <t>Zákonné pojištění</t>
  </si>
  <si>
    <t>Ostatní daně a poplatky</t>
  </si>
  <si>
    <t>Ostatní náklady (pojistné majetku)</t>
  </si>
  <si>
    <t>Prodané pozemky (nedaňové)</t>
  </si>
  <si>
    <t>Tvorba a zúčt.opravných položek (nedaňové)</t>
  </si>
  <si>
    <t>Ostatní finanční náklady (nedaňové)</t>
  </si>
  <si>
    <t>Náklady celkem</t>
  </si>
  <si>
    <t>Zisk před zdaněním</t>
  </si>
  <si>
    <t>Daň z příjmu PO (19%)</t>
  </si>
  <si>
    <t>Zisk po zdanění</t>
  </si>
  <si>
    <t>Převod do rozpočtu v r.2012 (dle rozpočt.výhledu)</t>
  </si>
  <si>
    <t>Příloha č.2 usnesení ZMČ č.8/2011 ze dne 28.3.2011 b.8/2b</t>
  </si>
  <si>
    <t>Příloha č.1 usnesení ZMČ č.8/2011 ze dne 28.3.2011 b.8/2b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</si>
</sst>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shrinkToFit="1"/>
    </xf>
    <xf numFmtId="0" fontId="4" fillId="2" borderId="2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 shrinkToFit="1"/>
    </xf>
    <xf numFmtId="0" fontId="4" fillId="2" borderId="4" xfId="0" applyFont="1" applyFill="1" applyBorder="1" applyAlignment="1">
      <alignment horizontal="center" shrinkToFit="1"/>
    </xf>
    <xf numFmtId="0" fontId="5" fillId="3" borderId="3" xfId="0" applyFont="1" applyFill="1" applyBorder="1" applyAlignment="1">
      <alignment horizontal="center" shrinkToFit="1"/>
    </xf>
    <xf numFmtId="0" fontId="5" fillId="3" borderId="4" xfId="0" applyFont="1" applyFill="1" applyBorder="1" applyAlignment="1">
      <alignment horizontal="center" shrinkToFit="1"/>
    </xf>
    <xf numFmtId="0" fontId="5" fillId="3" borderId="5" xfId="0" applyFont="1" applyFill="1" applyBorder="1" applyAlignment="1">
      <alignment horizontal="center" shrinkToFit="1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shrinkToFit="1"/>
    </xf>
    <xf numFmtId="0" fontId="0" fillId="0" borderId="7" xfId="0" applyBorder="1" applyAlignment="1">
      <alignment/>
    </xf>
    <xf numFmtId="43" fontId="0" fillId="0" borderId="8" xfId="0" applyNumberFormat="1" applyBorder="1" applyAlignment="1">
      <alignment horizontal="right"/>
    </xf>
    <xf numFmtId="43" fontId="0" fillId="0" borderId="7" xfId="0" applyNumberFormat="1" applyBorder="1" applyAlignment="1">
      <alignment horizontal="right"/>
    </xf>
    <xf numFmtId="43" fontId="0" fillId="0" borderId="9" xfId="0" applyNumberFormat="1" applyBorder="1" applyAlignment="1">
      <alignment horizontal="right"/>
    </xf>
    <xf numFmtId="0" fontId="0" fillId="0" borderId="7" xfId="0" applyFill="1" applyBorder="1" applyAlignment="1">
      <alignment/>
    </xf>
    <xf numFmtId="43" fontId="0" fillId="0" borderId="8" xfId="0" applyNumberFormat="1" applyFill="1" applyBorder="1" applyAlignment="1">
      <alignment horizontal="right"/>
    </xf>
    <xf numFmtId="43" fontId="0" fillId="0" borderId="7" xfId="0" applyNumberFormat="1" applyFill="1" applyBorder="1" applyAlignment="1">
      <alignment horizontal="right"/>
    </xf>
    <xf numFmtId="43" fontId="0" fillId="0" borderId="9" xfId="0" applyNumberFormat="1" applyFill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horizontal="center" shrinkToFit="1"/>
    </xf>
    <xf numFmtId="43" fontId="1" fillId="0" borderId="11" xfId="0" applyNumberFormat="1" applyFont="1" applyBorder="1" applyAlignment="1">
      <alignment horizontal="right"/>
    </xf>
    <xf numFmtId="43" fontId="1" fillId="0" borderId="12" xfId="0" applyNumberFormat="1" applyFont="1" applyBorder="1" applyAlignment="1">
      <alignment horizontal="right"/>
    </xf>
    <xf numFmtId="43" fontId="1" fillId="0" borderId="13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 shrinkToFit="1"/>
    </xf>
    <xf numFmtId="0" fontId="4" fillId="0" borderId="0" xfId="0" applyFont="1" applyBorder="1" applyAlignment="1">
      <alignment horizontal="right" shrinkToFit="1"/>
    </xf>
    <xf numFmtId="0" fontId="6" fillId="0" borderId="0" xfId="0" applyFont="1" applyBorder="1" applyAlignment="1">
      <alignment horizontal="left" shrinkToFit="1"/>
    </xf>
    <xf numFmtId="0" fontId="4" fillId="0" borderId="7" xfId="0" applyFont="1" applyBorder="1" applyAlignment="1">
      <alignment horizontal="left" shrinkToFit="1"/>
    </xf>
    <xf numFmtId="43" fontId="1" fillId="0" borderId="8" xfId="0" applyNumberFormat="1" applyFont="1" applyBorder="1" applyAlignment="1">
      <alignment horizontal="right"/>
    </xf>
    <xf numFmtId="43" fontId="1" fillId="0" borderId="7" xfId="0" applyNumberFormat="1" applyFont="1" applyBorder="1" applyAlignment="1">
      <alignment horizontal="right"/>
    </xf>
    <xf numFmtId="43" fontId="0" fillId="0" borderId="9" xfId="0" applyNumberFormat="1" applyFont="1" applyBorder="1" applyAlignment="1">
      <alignment horizontal="right"/>
    </xf>
    <xf numFmtId="0" fontId="0" fillId="0" borderId="6" xfId="0" applyFill="1" applyBorder="1" applyAlignment="1">
      <alignment/>
    </xf>
    <xf numFmtId="43" fontId="1" fillId="0" borderId="12" xfId="0" applyNumberFormat="1" applyFont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/>
    </xf>
    <xf numFmtId="0" fontId="6" fillId="4" borderId="0" xfId="0" applyFont="1" applyFill="1" applyBorder="1" applyAlignment="1">
      <alignment shrinkToFit="1"/>
    </xf>
    <xf numFmtId="0" fontId="0" fillId="4" borderId="7" xfId="0" applyFill="1" applyBorder="1" applyAlignment="1">
      <alignment/>
    </xf>
    <xf numFmtId="43" fontId="0" fillId="4" borderId="8" xfId="0" applyNumberFormat="1" applyFill="1" applyBorder="1" applyAlignment="1">
      <alignment horizontal="right"/>
    </xf>
    <xf numFmtId="43" fontId="0" fillId="4" borderId="7" xfId="0" applyNumberFormat="1" applyFill="1" applyBorder="1" applyAlignment="1">
      <alignment horizontal="right"/>
    </xf>
    <xf numFmtId="43" fontId="0" fillId="4" borderId="9" xfId="0" applyNumberFormat="1" applyFill="1" applyBorder="1" applyAlignment="1">
      <alignment horizontal="right"/>
    </xf>
    <xf numFmtId="43" fontId="0" fillId="0" borderId="3" xfId="0" applyNumberFormat="1" applyBorder="1" applyAlignment="1">
      <alignment horizontal="right"/>
    </xf>
    <xf numFmtId="43" fontId="1" fillId="0" borderId="14" xfId="0" applyNumberFormat="1" applyFont="1" applyBorder="1" applyAlignment="1">
      <alignment horizontal="right"/>
    </xf>
    <xf numFmtId="43" fontId="1" fillId="0" borderId="11" xfId="0" applyNumberFormat="1" applyFont="1" applyFill="1" applyBorder="1" applyAlignment="1">
      <alignment horizontal="center"/>
    </xf>
    <xf numFmtId="43" fontId="1" fillId="0" borderId="3" xfId="0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right" shrinkToFit="1"/>
    </xf>
    <xf numFmtId="0" fontId="1" fillId="0" borderId="15" xfId="0" applyFont="1" applyBorder="1" applyAlignment="1">
      <alignment horizontal="center" shrinkToFit="1"/>
    </xf>
    <xf numFmtId="0" fontId="5" fillId="0" borderId="12" xfId="0" applyFont="1" applyBorder="1" applyAlignment="1">
      <alignment horizontal="left" shrinkToFit="1"/>
    </xf>
    <xf numFmtId="0" fontId="7" fillId="5" borderId="16" xfId="0" applyFont="1" applyFill="1" applyBorder="1" applyAlignment="1">
      <alignment horizontal="center" shrinkToFit="1"/>
    </xf>
    <xf numFmtId="0" fontId="7" fillId="5" borderId="17" xfId="0" applyFont="1" applyFill="1" applyBorder="1" applyAlignment="1">
      <alignment horizontal="center" shrinkToFit="1"/>
    </xf>
    <xf numFmtId="0" fontId="7" fillId="5" borderId="18" xfId="0" applyFont="1" applyFill="1" applyBorder="1" applyAlignment="1">
      <alignment horizontal="center" shrinkToFit="1"/>
    </xf>
    <xf numFmtId="43" fontId="1" fillId="5" borderId="19" xfId="0" applyNumberFormat="1" applyFont="1" applyFill="1" applyBorder="1" applyAlignment="1">
      <alignment horizontal="center"/>
    </xf>
    <xf numFmtId="43" fontId="1" fillId="5" borderId="2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43" fontId="0" fillId="0" borderId="11" xfId="0" applyNumberFormat="1" applyBorder="1" applyAlignment="1">
      <alignment horizontal="center"/>
    </xf>
    <xf numFmtId="43" fontId="0" fillId="0" borderId="11" xfId="0" applyNumberFormat="1" applyBorder="1" applyAlignment="1">
      <alignment/>
    </xf>
    <xf numFmtId="43" fontId="0" fillId="0" borderId="13" xfId="0" applyNumberFormat="1" applyBorder="1" applyAlignment="1">
      <alignment/>
    </xf>
    <xf numFmtId="43" fontId="1" fillId="5" borderId="11" xfId="0" applyNumberFormat="1" applyFont="1" applyFill="1" applyBorder="1" applyAlignment="1">
      <alignment/>
    </xf>
    <xf numFmtId="43" fontId="1" fillId="5" borderId="13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3" fontId="1" fillId="5" borderId="21" xfId="0" applyNumberFormat="1" applyFont="1" applyFill="1" applyBorder="1" applyAlignment="1">
      <alignment/>
    </xf>
    <xf numFmtId="43" fontId="1" fillId="5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shrinkToFit="1"/>
    </xf>
    <xf numFmtId="2" fontId="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 applyBorder="1" applyAlignment="1">
      <alignment horizontal="right"/>
    </xf>
    <xf numFmtId="43" fontId="0" fillId="0" borderId="0" xfId="0" applyNumberFormat="1" applyFont="1" applyFill="1" applyBorder="1" applyAlignment="1">
      <alignment/>
    </xf>
    <xf numFmtId="0" fontId="10" fillId="2" borderId="22" xfId="0" applyFont="1" applyFill="1" applyBorder="1" applyAlignment="1">
      <alignment horizontal="center" shrinkToFit="1"/>
    </xf>
    <xf numFmtId="0" fontId="10" fillId="2" borderId="23" xfId="0" applyFont="1" applyFill="1" applyBorder="1" applyAlignment="1">
      <alignment horizontal="center" shrinkToFit="1"/>
    </xf>
    <xf numFmtId="0" fontId="10" fillId="2" borderId="24" xfId="0" applyFont="1" applyFill="1" applyBorder="1" applyAlignment="1">
      <alignment horizontal="center" shrinkToFit="1"/>
    </xf>
    <xf numFmtId="2" fontId="10" fillId="2" borderId="25" xfId="0" applyNumberFormat="1" applyFont="1" applyFill="1" applyBorder="1" applyAlignment="1">
      <alignment horizontal="center" shrinkToFit="1"/>
    </xf>
    <xf numFmtId="0" fontId="1" fillId="3" borderId="25" xfId="0" applyFont="1" applyFill="1" applyBorder="1" applyAlignment="1">
      <alignment horizontal="center" shrinkToFit="1"/>
    </xf>
    <xf numFmtId="0" fontId="1" fillId="3" borderId="24" xfId="0" applyFont="1" applyFill="1" applyBorder="1" applyAlignment="1">
      <alignment horizontal="center" shrinkToFit="1"/>
    </xf>
    <xf numFmtId="0" fontId="1" fillId="3" borderId="26" xfId="0" applyFont="1" applyFill="1" applyBorder="1" applyAlignment="1">
      <alignment horizontal="center" shrinkToFit="1"/>
    </xf>
    <xf numFmtId="0" fontId="0" fillId="0" borderId="6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 shrinkToFit="1"/>
    </xf>
    <xf numFmtId="2" fontId="0" fillId="0" borderId="7" xfId="0" applyNumberFormat="1" applyFont="1" applyBorder="1" applyAlignment="1">
      <alignment horizontal="left"/>
    </xf>
    <xf numFmtId="43" fontId="0" fillId="0" borderId="7" xfId="0" applyNumberFormat="1" applyFont="1" applyBorder="1" applyAlignment="1">
      <alignment horizontal="right"/>
    </xf>
    <xf numFmtId="43" fontId="0" fillId="0" borderId="7" xfId="0" applyNumberFormat="1" applyFont="1" applyBorder="1" applyAlignment="1">
      <alignment/>
    </xf>
    <xf numFmtId="43" fontId="0" fillId="0" borderId="8" xfId="0" applyNumberFormat="1" applyFont="1" applyBorder="1" applyAlignment="1">
      <alignment/>
    </xf>
    <xf numFmtId="43" fontId="0" fillId="0" borderId="9" xfId="0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2" fontId="0" fillId="0" borderId="7" xfId="0" applyNumberFormat="1" applyFont="1" applyFill="1" applyBorder="1" applyAlignment="1">
      <alignment horizontal="left"/>
    </xf>
    <xf numFmtId="43" fontId="0" fillId="0" borderId="7" xfId="0" applyNumberFormat="1" applyFont="1" applyFill="1" applyBorder="1" applyAlignment="1">
      <alignment/>
    </xf>
    <xf numFmtId="43" fontId="0" fillId="0" borderId="8" xfId="0" applyNumberFormat="1" applyFont="1" applyFill="1" applyBorder="1" applyAlignment="1">
      <alignment/>
    </xf>
    <xf numFmtId="43" fontId="0" fillId="0" borderId="9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right"/>
    </xf>
    <xf numFmtId="2" fontId="0" fillId="0" borderId="7" xfId="0" applyNumberFormat="1" applyFont="1" applyFill="1" applyBorder="1" applyAlignment="1">
      <alignment horizontal="left" shrinkToFit="1"/>
    </xf>
    <xf numFmtId="0" fontId="0" fillId="0" borderId="0" xfId="0" applyFill="1" applyAlignment="1">
      <alignment/>
    </xf>
    <xf numFmtId="43" fontId="0" fillId="0" borderId="0" xfId="0" applyNumberFormat="1" applyFont="1" applyBorder="1" applyAlignment="1">
      <alignment/>
    </xf>
    <xf numFmtId="43" fontId="0" fillId="0" borderId="27" xfId="0" applyNumberFormat="1" applyFont="1" applyBorder="1" applyAlignment="1">
      <alignment/>
    </xf>
    <xf numFmtId="0" fontId="11" fillId="0" borderId="6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 shrinkToFit="1"/>
    </xf>
    <xf numFmtId="2" fontId="11" fillId="0" borderId="7" xfId="0" applyNumberFormat="1" applyFont="1" applyFill="1" applyBorder="1" applyAlignment="1">
      <alignment horizontal="left"/>
    </xf>
    <xf numFmtId="43" fontId="11" fillId="0" borderId="0" xfId="0" applyNumberFormat="1" applyFont="1" applyFill="1" applyBorder="1" applyAlignment="1">
      <alignment horizontal="right"/>
    </xf>
    <xf numFmtId="43" fontId="11" fillId="0" borderId="7" xfId="0" applyNumberFormat="1" applyFont="1" applyFill="1" applyBorder="1" applyAlignment="1">
      <alignment/>
    </xf>
    <xf numFmtId="43" fontId="11" fillId="0" borderId="8" xfId="0" applyNumberFormat="1" applyFont="1" applyFill="1" applyBorder="1" applyAlignment="1">
      <alignment/>
    </xf>
    <xf numFmtId="43" fontId="11" fillId="0" borderId="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 shrinkToFit="1"/>
    </xf>
    <xf numFmtId="2" fontId="0" fillId="0" borderId="4" xfId="0" applyNumberFormat="1" applyFont="1" applyFill="1" applyBorder="1" applyAlignment="1">
      <alignment horizontal="left"/>
    </xf>
    <xf numFmtId="43" fontId="0" fillId="0" borderId="28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43" fontId="0" fillId="0" borderId="28" xfId="0" applyNumberFormat="1" applyFont="1" applyFill="1" applyBorder="1" applyAlignment="1">
      <alignment/>
    </xf>
    <xf numFmtId="43" fontId="0" fillId="0" borderId="4" xfId="0" applyNumberFormat="1" applyFont="1" applyFill="1" applyBorder="1" applyAlignment="1">
      <alignment/>
    </xf>
    <xf numFmtId="43" fontId="0" fillId="0" borderId="3" xfId="0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43" fontId="1" fillId="0" borderId="4" xfId="0" applyNumberFormat="1" applyFont="1" applyFill="1" applyBorder="1" applyAlignment="1">
      <alignment horizontal="right"/>
    </xf>
    <xf numFmtId="43" fontId="1" fillId="0" borderId="3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right" shrinkToFit="1"/>
    </xf>
    <xf numFmtId="0" fontId="0" fillId="0" borderId="0" xfId="0" applyFont="1" applyBorder="1" applyAlignment="1">
      <alignment horizontal="right" shrinkToFit="1"/>
    </xf>
    <xf numFmtId="0" fontId="12" fillId="0" borderId="0" xfId="0" applyFont="1" applyBorder="1" applyAlignment="1">
      <alignment horizontal="left" shrinkToFit="1"/>
    </xf>
    <xf numFmtId="2" fontId="11" fillId="0" borderId="7" xfId="0" applyNumberFormat="1" applyFont="1" applyBorder="1" applyAlignment="1">
      <alignment horizontal="left" shrinkToFit="1"/>
    </xf>
    <xf numFmtId="43" fontId="11" fillId="0" borderId="9" xfId="0" applyNumberFormat="1" applyFont="1" applyBorder="1" applyAlignment="1">
      <alignment/>
    </xf>
    <xf numFmtId="2" fontId="11" fillId="0" borderId="7" xfId="0" applyNumberFormat="1" applyFont="1" applyBorder="1" applyAlignment="1">
      <alignment horizontal="left"/>
    </xf>
    <xf numFmtId="0" fontId="11" fillId="0" borderId="6" xfId="0" applyFont="1" applyBorder="1" applyAlignment="1">
      <alignment horizontal="center" shrinkToFit="1"/>
    </xf>
    <xf numFmtId="0" fontId="11" fillId="0" borderId="0" xfId="0" applyFont="1" applyBorder="1" applyAlignment="1">
      <alignment horizontal="right" shrinkToFit="1"/>
    </xf>
    <xf numFmtId="0" fontId="11" fillId="0" borderId="0" xfId="0" applyFont="1" applyBorder="1" applyAlignment="1">
      <alignment horizontal="center" shrinkToFit="1"/>
    </xf>
    <xf numFmtId="43" fontId="11" fillId="0" borderId="7" xfId="0" applyNumberFormat="1" applyFont="1" applyBorder="1" applyAlignment="1">
      <alignment horizontal="right"/>
    </xf>
    <xf numFmtId="43" fontId="11" fillId="0" borderId="7" xfId="0" applyNumberFormat="1" applyFont="1" applyBorder="1" applyAlignment="1">
      <alignment/>
    </xf>
    <xf numFmtId="43" fontId="11" fillId="0" borderId="29" xfId="0" applyNumberFormat="1" applyFont="1" applyBorder="1" applyAlignment="1">
      <alignment/>
    </xf>
    <xf numFmtId="43" fontId="11" fillId="0" borderId="27" xfId="0" applyNumberFormat="1" applyFont="1" applyBorder="1" applyAlignment="1">
      <alignment/>
    </xf>
    <xf numFmtId="0" fontId="11" fillId="0" borderId="6" xfId="0" applyFont="1" applyBorder="1" applyAlignment="1">
      <alignment horizontal="right" shrinkToFit="1"/>
    </xf>
    <xf numFmtId="43" fontId="11" fillId="0" borderId="8" xfId="0" applyNumberFormat="1" applyFont="1" applyBorder="1" applyAlignment="1">
      <alignment/>
    </xf>
    <xf numFmtId="0" fontId="11" fillId="0" borderId="6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6" xfId="0" applyFont="1" applyBorder="1" applyAlignment="1">
      <alignment horizontal="center"/>
    </xf>
    <xf numFmtId="43" fontId="11" fillId="0" borderId="7" xfId="0" applyNumberFormat="1" applyFont="1" applyFill="1" applyBorder="1" applyAlignment="1">
      <alignment horizontal="right"/>
    </xf>
    <xf numFmtId="0" fontId="11" fillId="0" borderId="8" xfId="0" applyFont="1" applyBorder="1" applyAlignment="1">
      <alignment/>
    </xf>
    <xf numFmtId="4" fontId="11" fillId="0" borderId="8" xfId="0" applyNumberFormat="1" applyFont="1" applyBorder="1" applyAlignment="1">
      <alignment horizontal="centerContinuous"/>
    </xf>
    <xf numFmtId="4" fontId="11" fillId="0" borderId="9" xfId="0" applyNumberFormat="1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shrinkToFit="1"/>
    </xf>
    <xf numFmtId="0" fontId="11" fillId="0" borderId="7" xfId="0" applyFont="1" applyBorder="1" applyAlignment="1">
      <alignment/>
    </xf>
    <xf numFmtId="43" fontId="11" fillId="0" borderId="7" xfId="0" applyNumberFormat="1" applyFont="1" applyBorder="1" applyAlignment="1">
      <alignment horizontal="centerContinuous"/>
    </xf>
    <xf numFmtId="43" fontId="11" fillId="0" borderId="8" xfId="0" applyNumberFormat="1" applyFont="1" applyBorder="1" applyAlignment="1">
      <alignment horizontal="centerContinuous"/>
    </xf>
    <xf numFmtId="43" fontId="11" fillId="0" borderId="9" xfId="0" applyNumberFormat="1" applyFont="1" applyBorder="1" applyAlignment="1">
      <alignment horizontal="centerContinuous"/>
    </xf>
    <xf numFmtId="43" fontId="11" fillId="0" borderId="7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3" fontId="11" fillId="0" borderId="8" xfId="0" applyNumberFormat="1" applyFont="1" applyBorder="1" applyAlignment="1">
      <alignment horizontal="center"/>
    </xf>
    <xf numFmtId="43" fontId="11" fillId="0" borderId="9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left"/>
    </xf>
    <xf numFmtId="0" fontId="11" fillId="0" borderId="7" xfId="0" applyNumberFormat="1" applyFont="1" applyBorder="1" applyAlignment="1">
      <alignment horizontal="right"/>
    </xf>
    <xf numFmtId="0" fontId="11" fillId="0" borderId="7" xfId="0" applyNumberFormat="1" applyFont="1" applyBorder="1" applyAlignment="1">
      <alignment/>
    </xf>
    <xf numFmtId="0" fontId="11" fillId="0" borderId="8" xfId="0" applyNumberFormat="1" applyFont="1" applyBorder="1" applyAlignment="1">
      <alignment/>
    </xf>
    <xf numFmtId="0" fontId="11" fillId="0" borderId="9" xfId="0" applyNumberFormat="1" applyFont="1" applyBorder="1" applyAlignment="1">
      <alignment/>
    </xf>
    <xf numFmtId="43" fontId="11" fillId="0" borderId="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 shrinkToFit="1"/>
    </xf>
    <xf numFmtId="43" fontId="0" fillId="0" borderId="9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shrinkToFit="1"/>
    </xf>
    <xf numFmtId="43" fontId="0" fillId="0" borderId="9" xfId="0" applyNumberFormat="1" applyFont="1" applyFill="1" applyBorder="1" applyAlignment="1">
      <alignment horizontal="center"/>
    </xf>
    <xf numFmtId="43" fontId="13" fillId="0" borderId="12" xfId="0" applyNumberFormat="1" applyFont="1" applyBorder="1" applyAlignment="1">
      <alignment horizontal="right"/>
    </xf>
    <xf numFmtId="43" fontId="13" fillId="0" borderId="11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horizontal="center"/>
    </xf>
    <xf numFmtId="43" fontId="1" fillId="5" borderId="30" xfId="0" applyNumberFormat="1" applyFont="1" applyFill="1" applyBorder="1" applyAlignment="1">
      <alignment horizontal="right"/>
    </xf>
    <xf numFmtId="43" fontId="1" fillId="5" borderId="31" xfId="0" applyNumberFormat="1" applyFont="1" applyFill="1" applyBorder="1" applyAlignment="1">
      <alignment horizontal="right"/>
    </xf>
    <xf numFmtId="164" fontId="1" fillId="5" borderId="2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justify" vertical="justify" shrinkToFit="1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1" fillId="5" borderId="1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2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18" xfId="0" applyFont="1" applyBorder="1" applyAlignment="1">
      <alignment/>
    </xf>
    <xf numFmtId="4" fontId="0" fillId="0" borderId="7" xfId="0" applyNumberFormat="1" applyBorder="1" applyAlignment="1">
      <alignment horizontal="center"/>
    </xf>
    <xf numFmtId="0" fontId="9" fillId="0" borderId="7" xfId="0" applyFont="1" applyBorder="1" applyAlignment="1">
      <alignment/>
    </xf>
    <xf numFmtId="4" fontId="1" fillId="5" borderId="25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4" xfId="0" applyFont="1" applyBorder="1" applyAlignment="1">
      <alignment/>
    </xf>
    <xf numFmtId="4" fontId="0" fillId="0" borderId="4" xfId="0" applyNumberFormat="1" applyFont="1" applyBorder="1" applyAlignment="1">
      <alignment horizontal="center"/>
    </xf>
    <xf numFmtId="4" fontId="1" fillId="5" borderId="4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2" xfId="0" applyBorder="1" applyAlignment="1">
      <alignment horizontal="center"/>
    </xf>
    <xf numFmtId="0" fontId="9" fillId="0" borderId="33" xfId="0" applyFont="1" applyBorder="1" applyAlignment="1">
      <alignment/>
    </xf>
    <xf numFmtId="4" fontId="0" fillId="0" borderId="33" xfId="0" applyNumberFormat="1" applyBorder="1" applyAlignment="1">
      <alignment horizontal="center"/>
    </xf>
    <xf numFmtId="4" fontId="1" fillId="5" borderId="11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4" fontId="1" fillId="5" borderId="12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49" fontId="1" fillId="0" borderId="0" xfId="0" applyNumberFormat="1" applyFont="1" applyAlignment="1">
      <alignment horizontal="justify" vertical="justify"/>
    </xf>
    <xf numFmtId="0" fontId="13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shrinkToFit="1"/>
    </xf>
    <xf numFmtId="0" fontId="1" fillId="0" borderId="28" xfId="0" applyFont="1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8" fillId="5" borderId="35" xfId="0" applyFont="1" applyFill="1" applyBorder="1" applyAlignment="1">
      <alignment horizontal="center" shrinkToFit="1"/>
    </xf>
    <xf numFmtId="0" fontId="8" fillId="5" borderId="36" xfId="0" applyFont="1" applyFill="1" applyBorder="1" applyAlignment="1">
      <alignment horizontal="center" shrinkToFit="1"/>
    </xf>
    <xf numFmtId="0" fontId="8" fillId="5" borderId="30" xfId="0" applyFont="1" applyFill="1" applyBorder="1" applyAlignment="1">
      <alignment horizontal="center" shrinkToFit="1"/>
    </xf>
    <xf numFmtId="165" fontId="1" fillId="0" borderId="0" xfId="0" applyNumberFormat="1" applyFont="1" applyFill="1" applyBorder="1" applyAlignment="1">
      <alignment horizontal="justify" vertical="justify" shrinkToFit="1"/>
    </xf>
    <xf numFmtId="0" fontId="3" fillId="6" borderId="37" xfId="0" applyFont="1" applyFill="1" applyBorder="1" applyAlignment="1">
      <alignment horizontal="left" shrinkToFit="1"/>
    </xf>
    <xf numFmtId="0" fontId="3" fillId="6" borderId="38" xfId="0" applyFont="1" applyFill="1" applyBorder="1" applyAlignment="1">
      <alignment horizontal="left" shrinkToFit="1"/>
    </xf>
    <xf numFmtId="0" fontId="3" fillId="6" borderId="39" xfId="0" applyFont="1" applyFill="1" applyBorder="1" applyAlignment="1">
      <alignment horizontal="left" shrinkToFit="1"/>
    </xf>
    <xf numFmtId="0" fontId="8" fillId="5" borderId="10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8" fillId="5" borderId="36" xfId="0" applyFont="1" applyFill="1" applyBorder="1" applyAlignment="1">
      <alignment horizontal="center"/>
    </xf>
    <xf numFmtId="0" fontId="8" fillId="5" borderId="30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left" shrinkToFit="1"/>
    </xf>
    <xf numFmtId="0" fontId="2" fillId="6" borderId="38" xfId="0" applyFont="1" applyFill="1" applyBorder="1" applyAlignment="1">
      <alignment horizontal="left" shrinkToFit="1"/>
    </xf>
    <xf numFmtId="0" fontId="2" fillId="6" borderId="39" xfId="0" applyFont="1" applyFill="1" applyBorder="1" applyAlignment="1">
      <alignment horizontal="left" shrinkToFit="1"/>
    </xf>
    <xf numFmtId="0" fontId="5" fillId="0" borderId="1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5" borderId="1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2" fillId="6" borderId="40" xfId="0" applyFont="1" applyFill="1" applyBorder="1" applyAlignment="1">
      <alignment/>
    </xf>
    <xf numFmtId="0" fontId="2" fillId="6" borderId="17" xfId="0" applyFont="1" applyFill="1" applyBorder="1" applyAlignment="1">
      <alignment/>
    </xf>
    <xf numFmtId="0" fontId="2" fillId="6" borderId="18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4"/>
  <sheetViews>
    <sheetView tabSelected="1" workbookViewId="0" topLeftCell="A1">
      <selection activeCell="M6" sqref="M6"/>
    </sheetView>
  </sheetViews>
  <sheetFormatPr defaultColWidth="9.140625" defaultRowHeight="12.75"/>
  <cols>
    <col min="1" max="1" width="8.57421875" style="0" customWidth="1"/>
    <col min="2" max="2" width="7.7109375" style="0" customWidth="1"/>
    <col min="3" max="3" width="28.7109375" style="0" customWidth="1"/>
    <col min="4" max="4" width="10.00390625" style="0" customWidth="1"/>
    <col min="5" max="5" width="16.7109375" style="0" hidden="1" customWidth="1"/>
    <col min="6" max="7" width="14.421875" style="0" hidden="1" customWidth="1"/>
    <col min="8" max="8" width="16.8515625" style="0" hidden="1" customWidth="1"/>
    <col min="9" max="9" width="15.28125" style="0" hidden="1" customWidth="1"/>
    <col min="10" max="10" width="15.28125" style="0" customWidth="1"/>
    <col min="11" max="11" width="14.28125" style="0" customWidth="1"/>
  </cols>
  <sheetData>
    <row r="1" spans="1:10" ht="12.75">
      <c r="A1" s="203" t="s">
        <v>180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2.75">
      <c r="A2" s="201"/>
      <c r="B2" s="201"/>
      <c r="C2" s="201"/>
      <c r="D2" s="201"/>
      <c r="E2" s="201"/>
      <c r="F2" s="201"/>
      <c r="G2" s="201"/>
      <c r="H2" s="201"/>
      <c r="I2" s="201"/>
      <c r="J2" s="201"/>
    </row>
    <row r="3" spans="1:10" ht="16.5" customHeight="1">
      <c r="A3" s="229" t="s">
        <v>0</v>
      </c>
      <c r="B3" s="229"/>
      <c r="C3" s="229"/>
      <c r="D3" s="229"/>
      <c r="E3" s="229"/>
      <c r="F3" s="229"/>
      <c r="G3" s="229"/>
      <c r="H3" s="229"/>
      <c r="I3" s="229"/>
      <c r="J3" s="229"/>
    </row>
    <row r="4" spans="1:10" ht="19.5" customHeight="1">
      <c r="A4" s="230" t="s">
        <v>1</v>
      </c>
      <c r="B4" s="230"/>
      <c r="C4" s="230"/>
      <c r="D4" s="230"/>
      <c r="E4" s="230"/>
      <c r="F4" s="230"/>
      <c r="G4" s="230"/>
      <c r="H4" s="230"/>
      <c r="I4" s="230"/>
      <c r="J4" s="230"/>
    </row>
    <row r="5" spans="1:10" ht="12.75" customHeight="1" thickBot="1">
      <c r="A5" s="198"/>
      <c r="B5" s="198"/>
      <c r="C5" s="198"/>
      <c r="D5" s="198"/>
      <c r="E5" s="198"/>
      <c r="F5" s="198"/>
      <c r="G5" s="198"/>
      <c r="H5" s="198"/>
      <c r="I5" s="198"/>
      <c r="J5" s="198"/>
    </row>
    <row r="6" spans="1:10" ht="18.75" thickBot="1">
      <c r="A6" s="214" t="s">
        <v>2</v>
      </c>
      <c r="B6" s="215"/>
      <c r="C6" s="215"/>
      <c r="D6" s="215"/>
      <c r="E6" s="215"/>
      <c r="F6" s="215"/>
      <c r="G6" s="215"/>
      <c r="H6" s="215"/>
      <c r="I6" s="215"/>
      <c r="J6" s="216"/>
    </row>
    <row r="7" spans="1:10" ht="12.75" customHeight="1">
      <c r="A7" s="1" t="s">
        <v>3</v>
      </c>
      <c r="B7" s="2" t="s">
        <v>4</v>
      </c>
      <c r="C7" s="3" t="s">
        <v>5</v>
      </c>
      <c r="D7" s="4" t="s">
        <v>6</v>
      </c>
      <c r="E7" s="5" t="s">
        <v>7</v>
      </c>
      <c r="F7" s="5" t="s">
        <v>8</v>
      </c>
      <c r="G7" s="5" t="s">
        <v>9</v>
      </c>
      <c r="H7" s="6" t="s">
        <v>10</v>
      </c>
      <c r="I7" s="6" t="s">
        <v>11</v>
      </c>
      <c r="J7" s="7" t="s">
        <v>12</v>
      </c>
    </row>
    <row r="8" spans="1:10" ht="12.75" hidden="1">
      <c r="A8" s="8"/>
      <c r="B8" s="9">
        <v>1341</v>
      </c>
      <c r="C8" s="10" t="s">
        <v>13</v>
      </c>
      <c r="D8" s="11" t="s">
        <v>14</v>
      </c>
      <c r="E8" s="12">
        <v>73.6</v>
      </c>
      <c r="F8" s="13">
        <v>70</v>
      </c>
      <c r="G8" s="13">
        <v>50</v>
      </c>
      <c r="H8" s="13">
        <v>75</v>
      </c>
      <c r="I8" s="13">
        <v>75</v>
      </c>
      <c r="J8" s="14">
        <v>65</v>
      </c>
    </row>
    <row r="9" spans="1:10" ht="12.75" hidden="1">
      <c r="A9" s="8"/>
      <c r="B9" s="9">
        <v>1343</v>
      </c>
      <c r="C9" s="10" t="s">
        <v>15</v>
      </c>
      <c r="D9" s="15" t="s">
        <v>14</v>
      </c>
      <c r="E9" s="16">
        <v>127.9</v>
      </c>
      <c r="F9" s="17">
        <v>60</v>
      </c>
      <c r="G9" s="17">
        <v>60</v>
      </c>
      <c r="H9" s="17">
        <v>60</v>
      </c>
      <c r="I9" s="17">
        <v>60</v>
      </c>
      <c r="J9" s="18">
        <v>60</v>
      </c>
    </row>
    <row r="10" spans="1:10" ht="12.75" hidden="1">
      <c r="A10" s="8"/>
      <c r="B10" s="9">
        <v>1344</v>
      </c>
      <c r="C10" s="10" t="s">
        <v>16</v>
      </c>
      <c r="D10" s="15" t="s">
        <v>14</v>
      </c>
      <c r="E10" s="16">
        <v>189.6</v>
      </c>
      <c r="F10" s="17">
        <v>80</v>
      </c>
      <c r="G10" s="17">
        <v>80</v>
      </c>
      <c r="H10" s="17">
        <v>60</v>
      </c>
      <c r="I10" s="17">
        <v>60</v>
      </c>
      <c r="J10" s="18">
        <v>60</v>
      </c>
    </row>
    <row r="11" spans="1:10" ht="12.75" hidden="1">
      <c r="A11" s="8"/>
      <c r="B11" s="9">
        <v>1345</v>
      </c>
      <c r="C11" s="10" t="s">
        <v>17</v>
      </c>
      <c r="D11" s="15" t="s">
        <v>14</v>
      </c>
      <c r="E11" s="16">
        <v>194.1</v>
      </c>
      <c r="F11" s="16">
        <v>180</v>
      </c>
      <c r="G11" s="17">
        <v>180</v>
      </c>
      <c r="H11" s="17">
        <v>180</v>
      </c>
      <c r="I11" s="17">
        <v>180</v>
      </c>
      <c r="J11" s="18">
        <v>120</v>
      </c>
    </row>
    <row r="12" spans="1:10" ht="12.75" hidden="1">
      <c r="A12" s="8"/>
      <c r="B12" s="19">
        <v>1347</v>
      </c>
      <c r="C12" s="10" t="s">
        <v>18</v>
      </c>
      <c r="D12" s="15" t="s">
        <v>14</v>
      </c>
      <c r="E12" s="16">
        <v>12.9</v>
      </c>
      <c r="F12" s="12">
        <v>0</v>
      </c>
      <c r="G12" s="17">
        <v>20</v>
      </c>
      <c r="H12" s="17">
        <v>0</v>
      </c>
      <c r="I12" s="17">
        <v>0</v>
      </c>
      <c r="J12" s="18">
        <v>0</v>
      </c>
    </row>
    <row r="13" spans="1:10" ht="12.75" hidden="1">
      <c r="A13" s="8"/>
      <c r="B13" s="20">
        <v>1351</v>
      </c>
      <c r="C13" s="10" t="s">
        <v>19</v>
      </c>
      <c r="D13" s="15" t="s">
        <v>14</v>
      </c>
      <c r="E13" s="12">
        <v>0</v>
      </c>
      <c r="F13" s="12">
        <v>0</v>
      </c>
      <c r="G13" s="17">
        <v>6.7</v>
      </c>
      <c r="H13" s="17">
        <v>0</v>
      </c>
      <c r="I13" s="17">
        <v>0</v>
      </c>
      <c r="J13" s="18">
        <v>0</v>
      </c>
    </row>
    <row r="14" spans="1:10" ht="12.75" hidden="1">
      <c r="A14" s="8"/>
      <c r="B14" s="20">
        <v>1359</v>
      </c>
      <c r="C14" s="10" t="s">
        <v>20</v>
      </c>
      <c r="D14" s="15" t="s">
        <v>14</v>
      </c>
      <c r="E14" s="12"/>
      <c r="F14" s="13"/>
      <c r="G14" s="17"/>
      <c r="H14" s="17">
        <v>0</v>
      </c>
      <c r="I14" s="17">
        <v>0</v>
      </c>
      <c r="J14" s="18"/>
    </row>
    <row r="15" spans="1:10" ht="12.75" hidden="1">
      <c r="A15" s="8"/>
      <c r="B15" s="9">
        <v>1361</v>
      </c>
      <c r="C15" s="10" t="s">
        <v>21</v>
      </c>
      <c r="D15" s="11" t="s">
        <v>14</v>
      </c>
      <c r="E15" s="12">
        <v>77.4</v>
      </c>
      <c r="F15" s="13">
        <v>70</v>
      </c>
      <c r="G15" s="13">
        <v>70</v>
      </c>
      <c r="H15" s="13">
        <v>60</v>
      </c>
      <c r="I15" s="13">
        <v>60</v>
      </c>
      <c r="J15" s="14">
        <v>85</v>
      </c>
    </row>
    <row r="16" spans="1:10" ht="12.75" hidden="1">
      <c r="A16" s="8"/>
      <c r="B16" s="9">
        <v>1511</v>
      </c>
      <c r="C16" s="10" t="s">
        <v>22</v>
      </c>
      <c r="D16" s="11" t="s">
        <v>23</v>
      </c>
      <c r="E16" s="12">
        <v>2321.4</v>
      </c>
      <c r="F16" s="13">
        <v>1274</v>
      </c>
      <c r="G16" s="13">
        <v>1500</v>
      </c>
      <c r="H16" s="13">
        <v>1210</v>
      </c>
      <c r="I16" s="13">
        <v>1300</v>
      </c>
      <c r="J16" s="14">
        <v>2000</v>
      </c>
    </row>
    <row r="17" spans="1:10" ht="12.75">
      <c r="A17" s="226" t="s">
        <v>24</v>
      </c>
      <c r="B17" s="227"/>
      <c r="C17" s="227"/>
      <c r="D17" s="228"/>
      <c r="E17" s="22">
        <f aca="true" t="shared" si="0" ref="E17:J17">SUM(E8:E16)</f>
        <v>2996.9</v>
      </c>
      <c r="F17" s="22">
        <f t="shared" si="0"/>
        <v>1734</v>
      </c>
      <c r="G17" s="22">
        <f t="shared" si="0"/>
        <v>1966.7</v>
      </c>
      <c r="H17" s="23">
        <f t="shared" si="0"/>
        <v>1645</v>
      </c>
      <c r="I17" s="23">
        <f t="shared" si="0"/>
        <v>1735</v>
      </c>
      <c r="J17" s="24">
        <f t="shared" si="0"/>
        <v>2390</v>
      </c>
    </row>
    <row r="18" spans="1:10" ht="12.75" hidden="1">
      <c r="A18" s="25">
        <v>3769</v>
      </c>
      <c r="B18" s="26">
        <v>2212</v>
      </c>
      <c r="C18" s="27" t="s">
        <v>25</v>
      </c>
      <c r="D18" s="28" t="s">
        <v>26</v>
      </c>
      <c r="E18" s="29"/>
      <c r="F18" s="30"/>
      <c r="G18" s="30"/>
      <c r="H18" s="30"/>
      <c r="I18" s="30"/>
      <c r="J18" s="31">
        <v>2</v>
      </c>
    </row>
    <row r="19" spans="1:10" ht="12.75" hidden="1">
      <c r="A19" s="25">
        <v>5311</v>
      </c>
      <c r="B19" s="26">
        <v>2212</v>
      </c>
      <c r="C19" s="27" t="s">
        <v>27</v>
      </c>
      <c r="D19" s="28" t="s">
        <v>28</v>
      </c>
      <c r="E19" s="29"/>
      <c r="F19" s="30"/>
      <c r="G19" s="30"/>
      <c r="H19" s="30"/>
      <c r="I19" s="30"/>
      <c r="J19" s="31">
        <v>6</v>
      </c>
    </row>
    <row r="20" spans="1:10" ht="12.75" hidden="1">
      <c r="A20" s="25">
        <v>6171</v>
      </c>
      <c r="B20" s="26">
        <v>2321</v>
      </c>
      <c r="C20" s="27" t="s">
        <v>29</v>
      </c>
      <c r="D20" s="28" t="s">
        <v>30</v>
      </c>
      <c r="E20" s="29"/>
      <c r="F20" s="30"/>
      <c r="G20" s="30"/>
      <c r="H20" s="30"/>
      <c r="I20" s="30"/>
      <c r="J20" s="31">
        <v>50</v>
      </c>
    </row>
    <row r="21" spans="1:10" ht="12.75" customHeight="1" hidden="1">
      <c r="A21" s="32">
        <v>6310</v>
      </c>
      <c r="B21" s="9">
        <v>2141</v>
      </c>
      <c r="C21" s="10" t="s">
        <v>31</v>
      </c>
      <c r="D21" s="11" t="s">
        <v>23</v>
      </c>
      <c r="E21" s="12">
        <v>304.3</v>
      </c>
      <c r="F21" s="13">
        <v>250</v>
      </c>
      <c r="G21" s="13">
        <v>215.2</v>
      </c>
      <c r="H21" s="13">
        <v>220</v>
      </c>
      <c r="I21" s="13">
        <v>190</v>
      </c>
      <c r="J21" s="14">
        <v>150</v>
      </c>
    </row>
    <row r="22" spans="1:10" ht="12.75">
      <c r="A22" s="226" t="s">
        <v>32</v>
      </c>
      <c r="B22" s="227"/>
      <c r="C22" s="227"/>
      <c r="D22" s="228"/>
      <c r="E22" s="22">
        <f>SUM(E21:E21)</f>
        <v>304.3</v>
      </c>
      <c r="F22" s="22">
        <f>SUM(F21:F21)</f>
        <v>250</v>
      </c>
      <c r="G22" s="22">
        <f>SUM(G21:G21)</f>
        <v>215.2</v>
      </c>
      <c r="H22" s="22">
        <f>SUM(H21:H21)</f>
        <v>220</v>
      </c>
      <c r="I22" s="22">
        <f>SUM(I21:I21)</f>
        <v>190</v>
      </c>
      <c r="J22" s="24">
        <f>SUM(J18:J21)</f>
        <v>208</v>
      </c>
    </row>
    <row r="23" spans="1:10" ht="12.75">
      <c r="A23" s="226" t="s">
        <v>33</v>
      </c>
      <c r="B23" s="227"/>
      <c r="C23" s="227"/>
      <c r="D23" s="228"/>
      <c r="E23" s="22">
        <v>0</v>
      </c>
      <c r="F23" s="22">
        <v>0</v>
      </c>
      <c r="G23" s="22">
        <v>0</v>
      </c>
      <c r="H23" s="33">
        <v>0</v>
      </c>
      <c r="I23" s="33">
        <v>0</v>
      </c>
      <c r="J23" s="34">
        <v>0</v>
      </c>
    </row>
    <row r="24" spans="1:10" ht="12.75" hidden="1">
      <c r="A24" s="8"/>
      <c r="B24" s="9">
        <v>4112</v>
      </c>
      <c r="C24" s="10" t="s">
        <v>34</v>
      </c>
      <c r="D24" s="11" t="s">
        <v>23</v>
      </c>
      <c r="E24" s="12">
        <v>289</v>
      </c>
      <c r="F24" s="13">
        <v>289</v>
      </c>
      <c r="G24" s="13">
        <v>306</v>
      </c>
      <c r="H24" s="13">
        <v>395</v>
      </c>
      <c r="I24" s="13">
        <v>360</v>
      </c>
      <c r="J24" s="14">
        <v>432</v>
      </c>
    </row>
    <row r="25" spans="1:10" ht="12.75" hidden="1">
      <c r="A25" s="8"/>
      <c r="B25" s="9">
        <v>4121</v>
      </c>
      <c r="C25" s="10" t="s">
        <v>35</v>
      </c>
      <c r="D25" s="11" t="s">
        <v>23</v>
      </c>
      <c r="E25" s="12">
        <v>4356</v>
      </c>
      <c r="F25" s="13">
        <v>4354</v>
      </c>
      <c r="G25" s="13">
        <v>4406</v>
      </c>
      <c r="H25" s="13">
        <v>5446</v>
      </c>
      <c r="I25" s="13">
        <v>5500</v>
      </c>
      <c r="J25" s="14">
        <v>7217</v>
      </c>
    </row>
    <row r="26" spans="1:10" ht="12.75" hidden="1">
      <c r="A26" s="35"/>
      <c r="B26" s="36">
        <v>4121</v>
      </c>
      <c r="C26" s="37" t="s">
        <v>36</v>
      </c>
      <c r="D26" s="38" t="s">
        <v>23</v>
      </c>
      <c r="E26" s="39">
        <v>4100.2</v>
      </c>
      <c r="F26" s="40"/>
      <c r="G26" s="40"/>
      <c r="H26" s="40">
        <v>0</v>
      </c>
      <c r="I26" s="40">
        <v>1000</v>
      </c>
      <c r="J26" s="41">
        <v>0</v>
      </c>
    </row>
    <row r="27" spans="1:10" ht="12.75" hidden="1">
      <c r="A27" s="35"/>
      <c r="B27" s="36">
        <v>4221</v>
      </c>
      <c r="C27" s="37" t="s">
        <v>37</v>
      </c>
      <c r="D27" s="38" t="s">
        <v>23</v>
      </c>
      <c r="E27" s="39">
        <v>9100</v>
      </c>
      <c r="F27" s="40">
        <v>29400</v>
      </c>
      <c r="G27" s="40">
        <v>7600</v>
      </c>
      <c r="H27" s="40">
        <v>0</v>
      </c>
      <c r="I27" s="40">
        <v>28000</v>
      </c>
      <c r="J27" s="41">
        <v>0</v>
      </c>
    </row>
    <row r="28" spans="1:10" ht="12.75" hidden="1">
      <c r="A28" s="8"/>
      <c r="B28" s="20">
        <v>4134</v>
      </c>
      <c r="C28" s="10" t="s">
        <v>38</v>
      </c>
      <c r="D28" s="11" t="s">
        <v>23</v>
      </c>
      <c r="E28" s="12">
        <v>60.9</v>
      </c>
      <c r="F28" s="13">
        <v>0</v>
      </c>
      <c r="G28" s="13">
        <v>64</v>
      </c>
      <c r="H28" s="13">
        <v>78</v>
      </c>
      <c r="I28" s="13">
        <v>80</v>
      </c>
      <c r="J28" s="14">
        <v>0</v>
      </c>
    </row>
    <row r="29" spans="1:10" ht="12.75" hidden="1">
      <c r="A29" s="8"/>
      <c r="B29" s="20">
        <v>4139</v>
      </c>
      <c r="C29" s="10" t="s">
        <v>39</v>
      </c>
      <c r="D29" s="11" t="s">
        <v>23</v>
      </c>
      <c r="E29" s="12">
        <v>71.9</v>
      </c>
      <c r="F29" s="13">
        <v>0</v>
      </c>
      <c r="G29" s="13">
        <v>75</v>
      </c>
      <c r="H29" s="42">
        <v>78</v>
      </c>
      <c r="I29" s="13">
        <v>80</v>
      </c>
      <c r="J29" s="14">
        <v>0</v>
      </c>
    </row>
    <row r="30" spans="1:10" ht="12.75">
      <c r="A30" s="226" t="s">
        <v>40</v>
      </c>
      <c r="B30" s="227"/>
      <c r="C30" s="227"/>
      <c r="D30" s="228"/>
      <c r="E30" s="22">
        <f aca="true" t="shared" si="1" ref="E30:J30">SUM(E24:E29)</f>
        <v>17978.000000000004</v>
      </c>
      <c r="F30" s="22">
        <f t="shared" si="1"/>
        <v>34043</v>
      </c>
      <c r="G30" s="43">
        <f t="shared" si="1"/>
        <v>12451</v>
      </c>
      <c r="H30" s="23">
        <f t="shared" si="1"/>
        <v>5997</v>
      </c>
      <c r="I30" s="23">
        <f t="shared" si="1"/>
        <v>35020</v>
      </c>
      <c r="J30" s="24">
        <f t="shared" si="1"/>
        <v>7649</v>
      </c>
    </row>
    <row r="31" spans="1:10" ht="12.75">
      <c r="A31" s="226" t="s">
        <v>41</v>
      </c>
      <c r="B31" s="227"/>
      <c r="C31" s="227"/>
      <c r="D31" s="228"/>
      <c r="E31" s="44">
        <f aca="true" t="shared" si="2" ref="E31:J31">SUM(E17+E22+E30)</f>
        <v>21279.200000000004</v>
      </c>
      <c r="F31" s="44">
        <f t="shared" si="2"/>
        <v>36027</v>
      </c>
      <c r="G31" s="44">
        <f t="shared" si="2"/>
        <v>14632.9</v>
      </c>
      <c r="H31" s="45">
        <f t="shared" si="2"/>
        <v>7862</v>
      </c>
      <c r="I31" s="44">
        <f t="shared" si="2"/>
        <v>36945</v>
      </c>
      <c r="J31" s="46">
        <f t="shared" si="2"/>
        <v>10247</v>
      </c>
    </row>
    <row r="32" spans="1:10" ht="12.75">
      <c r="A32" s="21"/>
      <c r="B32" s="47">
        <v>4131</v>
      </c>
      <c r="C32" s="48" t="s">
        <v>42</v>
      </c>
      <c r="D32" s="49" t="s">
        <v>14</v>
      </c>
      <c r="E32" s="22">
        <v>1036.7</v>
      </c>
      <c r="F32" s="23">
        <v>0</v>
      </c>
      <c r="G32" s="23">
        <v>3739.5</v>
      </c>
      <c r="H32" s="23">
        <v>2200</v>
      </c>
      <c r="I32" s="23">
        <f>I168-I31</f>
        <v>2795</v>
      </c>
      <c r="J32" s="24">
        <f>J168-J31-1044.3</f>
        <v>1240.9999999999993</v>
      </c>
    </row>
    <row r="33" spans="1:10" ht="16.5" thickBot="1">
      <c r="A33" s="50"/>
      <c r="B33" s="51"/>
      <c r="C33" s="51" t="s">
        <v>43</v>
      </c>
      <c r="D33" s="52"/>
      <c r="E33" s="53">
        <f aca="true" t="shared" si="3" ref="E33:J33">SUM(E31+E32)</f>
        <v>22315.900000000005</v>
      </c>
      <c r="F33" s="53">
        <f t="shared" si="3"/>
        <v>36027</v>
      </c>
      <c r="G33" s="53">
        <f t="shared" si="3"/>
        <v>18372.4</v>
      </c>
      <c r="H33" s="53">
        <f t="shared" si="3"/>
        <v>10062</v>
      </c>
      <c r="I33" s="53">
        <f t="shared" si="3"/>
        <v>39740</v>
      </c>
      <c r="J33" s="54">
        <f t="shared" si="3"/>
        <v>11488</v>
      </c>
    </row>
    <row r="34" spans="1:10" ht="18.75" thickBot="1">
      <c r="A34" s="214" t="s">
        <v>44</v>
      </c>
      <c r="B34" s="215"/>
      <c r="C34" s="215"/>
      <c r="D34" s="215"/>
      <c r="E34" s="215"/>
      <c r="F34" s="215"/>
      <c r="G34" s="215"/>
      <c r="H34" s="215"/>
      <c r="I34" s="215"/>
      <c r="J34" s="216"/>
    </row>
    <row r="35" spans="1:10" ht="12.75" customHeight="1">
      <c r="A35" s="1" t="s">
        <v>3</v>
      </c>
      <c r="B35" s="2" t="s">
        <v>4</v>
      </c>
      <c r="C35" s="3" t="s">
        <v>5</v>
      </c>
      <c r="D35" s="4" t="s">
        <v>6</v>
      </c>
      <c r="E35" s="5" t="s">
        <v>7</v>
      </c>
      <c r="F35" s="5" t="s">
        <v>8</v>
      </c>
      <c r="G35" s="5" t="s">
        <v>9</v>
      </c>
      <c r="H35" s="6" t="s">
        <v>10</v>
      </c>
      <c r="I35" s="6" t="s">
        <v>11</v>
      </c>
      <c r="J35" s="7" t="s">
        <v>12</v>
      </c>
    </row>
    <row r="36" spans="1:10" ht="12.75" customHeight="1">
      <c r="A36" s="55"/>
      <c r="B36" s="56">
        <v>8115</v>
      </c>
      <c r="C36" s="56" t="s">
        <v>45</v>
      </c>
      <c r="D36" s="57" t="s">
        <v>23</v>
      </c>
      <c r="E36" s="58">
        <v>1531.3</v>
      </c>
      <c r="F36" s="59">
        <v>1337</v>
      </c>
      <c r="G36" s="59">
        <v>-6633.9</v>
      </c>
      <c r="H36" s="59">
        <v>0</v>
      </c>
      <c r="I36" s="59">
        <v>0</v>
      </c>
      <c r="J36" s="60">
        <v>1044.3</v>
      </c>
    </row>
    <row r="37" spans="1:10" ht="15.75" customHeight="1">
      <c r="A37" s="217" t="s">
        <v>46</v>
      </c>
      <c r="B37" s="218"/>
      <c r="C37" s="218"/>
      <c r="D37" s="219"/>
      <c r="E37" s="61">
        <f>SUM(E36)</f>
        <v>1531.3</v>
      </c>
      <c r="F37" s="61">
        <f>SUM(F36)</f>
        <v>1337</v>
      </c>
      <c r="G37" s="61">
        <v>5298</v>
      </c>
      <c r="H37" s="61">
        <f>SUM(H36)</f>
        <v>0</v>
      </c>
      <c r="I37" s="61">
        <f>SUM(I36)</f>
        <v>0</v>
      </c>
      <c r="J37" s="62">
        <f>SUM(J36)</f>
        <v>1044.3</v>
      </c>
    </row>
    <row r="38" spans="1:10" ht="12.75" customHeight="1">
      <c r="A38" s="63"/>
      <c r="B38" s="64"/>
      <c r="C38" s="64"/>
      <c r="D38" s="64"/>
      <c r="E38" s="64"/>
      <c r="F38" s="64"/>
      <c r="G38" s="64"/>
      <c r="H38" s="65"/>
      <c r="I38" s="66"/>
      <c r="J38" s="67"/>
    </row>
    <row r="39" spans="1:10" ht="19.5" customHeight="1" thickBot="1">
      <c r="A39" s="220" t="s">
        <v>47</v>
      </c>
      <c r="B39" s="221"/>
      <c r="C39" s="221"/>
      <c r="D39" s="222"/>
      <c r="E39" s="68">
        <f aca="true" t="shared" si="4" ref="E39:J39">E33+E37</f>
        <v>23847.200000000004</v>
      </c>
      <c r="F39" s="68">
        <f t="shared" si="4"/>
        <v>37364</v>
      </c>
      <c r="G39" s="68">
        <f t="shared" si="4"/>
        <v>23670.4</v>
      </c>
      <c r="H39" s="68">
        <f t="shared" si="4"/>
        <v>10062</v>
      </c>
      <c r="I39" s="68">
        <f t="shared" si="4"/>
        <v>39740</v>
      </c>
      <c r="J39" s="69">
        <f t="shared" si="4"/>
        <v>12532.3</v>
      </c>
    </row>
    <row r="40" spans="1:10" ht="12.75" customHeight="1" thickBot="1">
      <c r="A40" s="70"/>
      <c r="B40" s="70"/>
      <c r="C40" s="71"/>
      <c r="D40" s="72"/>
      <c r="E40" s="73"/>
      <c r="F40" s="73"/>
      <c r="G40" s="73"/>
      <c r="H40" s="73"/>
      <c r="I40" s="74"/>
      <c r="J40" s="74"/>
    </row>
    <row r="41" spans="1:10" ht="18" customHeight="1" thickBot="1">
      <c r="A41" s="223" t="s">
        <v>48</v>
      </c>
      <c r="B41" s="224"/>
      <c r="C41" s="224"/>
      <c r="D41" s="224"/>
      <c r="E41" s="224"/>
      <c r="F41" s="224"/>
      <c r="G41" s="224"/>
      <c r="H41" s="224"/>
      <c r="I41" s="224"/>
      <c r="J41" s="225"/>
    </row>
    <row r="42" spans="1:10" ht="12.75" customHeight="1">
      <c r="A42" s="75" t="s">
        <v>3</v>
      </c>
      <c r="B42" s="76" t="s">
        <v>4</v>
      </c>
      <c r="C42" s="77" t="s">
        <v>5</v>
      </c>
      <c r="D42" s="78" t="s">
        <v>6</v>
      </c>
      <c r="E42" s="79" t="s">
        <v>7</v>
      </c>
      <c r="F42" s="80" t="s">
        <v>8</v>
      </c>
      <c r="G42" s="80" t="s">
        <v>49</v>
      </c>
      <c r="H42" s="80" t="s">
        <v>10</v>
      </c>
      <c r="I42" s="80" t="s">
        <v>11</v>
      </c>
      <c r="J42" s="81" t="s">
        <v>12</v>
      </c>
    </row>
    <row r="43" spans="1:10" ht="12.75" customHeight="1" hidden="1">
      <c r="A43" s="82">
        <v>2212</v>
      </c>
      <c r="B43" s="83">
        <v>5011</v>
      </c>
      <c r="C43" s="84" t="s">
        <v>50</v>
      </c>
      <c r="D43" s="85" t="s">
        <v>51</v>
      </c>
      <c r="E43" s="86">
        <v>703.1</v>
      </c>
      <c r="F43" s="86">
        <v>710</v>
      </c>
      <c r="G43" s="86">
        <v>750</v>
      </c>
      <c r="H43" s="87">
        <v>790</v>
      </c>
      <c r="I43" s="88">
        <v>820</v>
      </c>
      <c r="J43" s="89">
        <v>650</v>
      </c>
    </row>
    <row r="44" spans="1:10" ht="12.75" customHeight="1" hidden="1">
      <c r="A44" s="82">
        <v>2212</v>
      </c>
      <c r="B44" s="83">
        <v>5021</v>
      </c>
      <c r="C44" s="84" t="s">
        <v>52</v>
      </c>
      <c r="D44" s="85" t="s">
        <v>51</v>
      </c>
      <c r="E44" s="86"/>
      <c r="F44" s="86"/>
      <c r="G44" s="86"/>
      <c r="H44" s="87"/>
      <c r="I44" s="88"/>
      <c r="J44" s="89">
        <v>150</v>
      </c>
    </row>
    <row r="45" spans="1:10" ht="12.75" customHeight="1" hidden="1">
      <c r="A45" s="82">
        <v>2212</v>
      </c>
      <c r="B45" s="83">
        <v>5031</v>
      </c>
      <c r="C45" s="84" t="s">
        <v>53</v>
      </c>
      <c r="D45" s="85" t="s">
        <v>51</v>
      </c>
      <c r="E45" s="86">
        <v>178.8</v>
      </c>
      <c r="F45" s="86">
        <v>185</v>
      </c>
      <c r="G45" s="86">
        <v>195</v>
      </c>
      <c r="H45" s="87">
        <v>205</v>
      </c>
      <c r="I45" s="88">
        <v>213</v>
      </c>
      <c r="J45" s="89">
        <v>200</v>
      </c>
    </row>
    <row r="46" spans="1:10" ht="12.75" customHeight="1" hidden="1">
      <c r="A46" s="82">
        <v>2212</v>
      </c>
      <c r="B46" s="83">
        <v>5032</v>
      </c>
      <c r="C46" s="84" t="s">
        <v>54</v>
      </c>
      <c r="D46" s="85" t="s">
        <v>51</v>
      </c>
      <c r="E46" s="86">
        <v>61.9</v>
      </c>
      <c r="F46" s="86">
        <v>64</v>
      </c>
      <c r="G46" s="86">
        <v>68</v>
      </c>
      <c r="H46" s="87">
        <v>72</v>
      </c>
      <c r="I46" s="88">
        <v>74</v>
      </c>
      <c r="J46" s="89">
        <v>72</v>
      </c>
    </row>
    <row r="47" spans="1:10" ht="12.75" customHeight="1" hidden="1">
      <c r="A47" s="82">
        <v>2212</v>
      </c>
      <c r="B47" s="83">
        <v>5134</v>
      </c>
      <c r="C47" s="84" t="s">
        <v>55</v>
      </c>
      <c r="D47" s="85" t="s">
        <v>51</v>
      </c>
      <c r="E47" s="86">
        <v>2.9</v>
      </c>
      <c r="F47" s="86">
        <v>3</v>
      </c>
      <c r="G47" s="86">
        <v>5</v>
      </c>
      <c r="H47" s="87">
        <v>5</v>
      </c>
      <c r="I47" s="88">
        <v>6</v>
      </c>
      <c r="J47" s="89">
        <v>5</v>
      </c>
    </row>
    <row r="48" spans="1:10" ht="12.75" customHeight="1" hidden="1">
      <c r="A48" s="82">
        <v>2212</v>
      </c>
      <c r="B48" s="83">
        <v>5137</v>
      </c>
      <c r="C48" s="84" t="s">
        <v>56</v>
      </c>
      <c r="D48" s="85" t="s">
        <v>51</v>
      </c>
      <c r="E48" s="86">
        <v>22.3</v>
      </c>
      <c r="F48" s="86">
        <v>20</v>
      </c>
      <c r="G48" s="86">
        <v>20</v>
      </c>
      <c r="H48" s="87">
        <v>10</v>
      </c>
      <c r="I48" s="88">
        <v>15</v>
      </c>
      <c r="J48" s="89">
        <v>10</v>
      </c>
    </row>
    <row r="49" spans="1:10" ht="12.75" customHeight="1" hidden="1">
      <c r="A49" s="82">
        <v>2212</v>
      </c>
      <c r="B49" s="83">
        <v>5139</v>
      </c>
      <c r="C49" s="84" t="s">
        <v>57</v>
      </c>
      <c r="D49" s="85" t="s">
        <v>51</v>
      </c>
      <c r="E49" s="86">
        <v>78.1</v>
      </c>
      <c r="F49" s="86">
        <v>90</v>
      </c>
      <c r="G49" s="86">
        <v>90</v>
      </c>
      <c r="H49" s="87">
        <v>100</v>
      </c>
      <c r="I49" s="88">
        <v>110</v>
      </c>
      <c r="J49" s="89">
        <v>100</v>
      </c>
    </row>
    <row r="50" spans="1:10" ht="12.75" customHeight="1" hidden="1">
      <c r="A50" s="82">
        <v>2212</v>
      </c>
      <c r="B50" s="83">
        <v>5156</v>
      </c>
      <c r="C50" s="84" t="s">
        <v>58</v>
      </c>
      <c r="D50" s="85" t="s">
        <v>51</v>
      </c>
      <c r="E50" s="86">
        <v>39.9</v>
      </c>
      <c r="F50" s="86">
        <v>45</v>
      </c>
      <c r="G50" s="86">
        <v>45</v>
      </c>
      <c r="H50" s="87">
        <v>65</v>
      </c>
      <c r="I50" s="88">
        <v>65</v>
      </c>
      <c r="J50" s="89">
        <v>75</v>
      </c>
    </row>
    <row r="51" spans="1:10" ht="12.75" customHeight="1" hidden="1">
      <c r="A51" s="82">
        <v>2212</v>
      </c>
      <c r="B51" s="83">
        <v>5162</v>
      </c>
      <c r="C51" s="84" t="s">
        <v>59</v>
      </c>
      <c r="D51" s="85" t="s">
        <v>51</v>
      </c>
      <c r="E51" s="86">
        <v>0.5</v>
      </c>
      <c r="F51" s="86">
        <v>0.5</v>
      </c>
      <c r="G51" s="86">
        <v>0.5</v>
      </c>
      <c r="H51" s="87">
        <v>1</v>
      </c>
      <c r="I51" s="88">
        <v>1</v>
      </c>
      <c r="J51" s="89">
        <v>4</v>
      </c>
    </row>
    <row r="52" spans="1:10" ht="12.75" customHeight="1" hidden="1">
      <c r="A52" s="82">
        <v>2212</v>
      </c>
      <c r="B52" s="83">
        <v>5163</v>
      </c>
      <c r="C52" s="84" t="s">
        <v>60</v>
      </c>
      <c r="D52" s="85" t="s">
        <v>51</v>
      </c>
      <c r="E52" s="86">
        <v>11.6</v>
      </c>
      <c r="F52" s="86">
        <v>13</v>
      </c>
      <c r="G52" s="86">
        <v>12</v>
      </c>
      <c r="H52" s="87">
        <v>60</v>
      </c>
      <c r="I52" s="88">
        <v>60</v>
      </c>
      <c r="J52" s="89">
        <v>60</v>
      </c>
    </row>
    <row r="53" spans="1:10" ht="12.75" customHeight="1" hidden="1">
      <c r="A53" s="82">
        <v>2212</v>
      </c>
      <c r="B53" s="83">
        <v>5164</v>
      </c>
      <c r="C53" s="84" t="s">
        <v>61</v>
      </c>
      <c r="D53" s="85" t="s">
        <v>51</v>
      </c>
      <c r="E53" s="86"/>
      <c r="F53" s="86"/>
      <c r="G53" s="86"/>
      <c r="H53" s="87"/>
      <c r="I53" s="88"/>
      <c r="J53" s="89">
        <v>2.5</v>
      </c>
    </row>
    <row r="54" spans="1:10" ht="12.75" customHeight="1" hidden="1">
      <c r="A54" s="82">
        <v>2212</v>
      </c>
      <c r="B54" s="83">
        <v>5167</v>
      </c>
      <c r="C54" s="84" t="s">
        <v>62</v>
      </c>
      <c r="D54" s="85" t="s">
        <v>51</v>
      </c>
      <c r="E54" s="86">
        <v>0.47</v>
      </c>
      <c r="F54" s="86">
        <v>1</v>
      </c>
      <c r="G54" s="86">
        <v>1</v>
      </c>
      <c r="H54" s="87">
        <v>3</v>
      </c>
      <c r="I54" s="88">
        <v>3</v>
      </c>
      <c r="J54" s="89">
        <v>2</v>
      </c>
    </row>
    <row r="55" spans="1:10" ht="12.75" customHeight="1" hidden="1">
      <c r="A55" s="82">
        <v>2212</v>
      </c>
      <c r="B55" s="83">
        <v>5169</v>
      </c>
      <c r="C55" s="84" t="s">
        <v>63</v>
      </c>
      <c r="D55" s="85" t="s">
        <v>51</v>
      </c>
      <c r="E55" s="86">
        <v>3.8</v>
      </c>
      <c r="F55" s="86">
        <v>12</v>
      </c>
      <c r="G55" s="86">
        <v>12</v>
      </c>
      <c r="H55" s="87">
        <v>4</v>
      </c>
      <c r="I55" s="88">
        <v>5</v>
      </c>
      <c r="J55" s="89">
        <v>110</v>
      </c>
    </row>
    <row r="56" spans="1:10" ht="12.75" customHeight="1" hidden="1">
      <c r="A56" s="82">
        <v>2212</v>
      </c>
      <c r="B56" s="83">
        <v>5171</v>
      </c>
      <c r="C56" s="84" t="s">
        <v>64</v>
      </c>
      <c r="D56" s="85" t="s">
        <v>51</v>
      </c>
      <c r="E56" s="86">
        <v>2039.6</v>
      </c>
      <c r="F56" s="86">
        <v>76</v>
      </c>
      <c r="G56" s="86">
        <v>1377</v>
      </c>
      <c r="H56" s="87">
        <v>80</v>
      </c>
      <c r="I56" s="88">
        <v>110</v>
      </c>
      <c r="J56" s="89">
        <v>150</v>
      </c>
    </row>
    <row r="57" spans="1:10" ht="12.75" customHeight="1" hidden="1">
      <c r="A57" s="82">
        <v>2212</v>
      </c>
      <c r="B57" s="83">
        <v>5424</v>
      </c>
      <c r="C57" s="84" t="s">
        <v>65</v>
      </c>
      <c r="D57" s="85" t="s">
        <v>51</v>
      </c>
      <c r="E57" s="90"/>
      <c r="F57" s="90"/>
      <c r="G57" s="90"/>
      <c r="H57" s="87"/>
      <c r="I57" s="88"/>
      <c r="J57" s="89">
        <v>10</v>
      </c>
    </row>
    <row r="58" spans="1:10" ht="12.75" customHeight="1">
      <c r="A58" s="91">
        <v>2212</v>
      </c>
      <c r="B58" s="70"/>
      <c r="C58" s="92" t="s">
        <v>66</v>
      </c>
      <c r="D58" s="93" t="s">
        <v>51</v>
      </c>
      <c r="E58" s="73"/>
      <c r="F58" s="73"/>
      <c r="G58" s="73"/>
      <c r="H58" s="94">
        <f>SUM(H43:H56)</f>
        <v>1395</v>
      </c>
      <c r="I58" s="95">
        <f>SUM(I43:I56)</f>
        <v>1482</v>
      </c>
      <c r="J58" s="96">
        <f>SUM(J43:J57)</f>
        <v>1600.5</v>
      </c>
    </row>
    <row r="59" spans="1:10" s="99" customFormat="1" ht="12.75" customHeight="1" hidden="1">
      <c r="A59" s="97">
        <v>2321</v>
      </c>
      <c r="B59" s="70">
        <v>5171</v>
      </c>
      <c r="C59" s="71" t="s">
        <v>67</v>
      </c>
      <c r="D59" s="98" t="s">
        <v>68</v>
      </c>
      <c r="E59" s="73">
        <v>9.5</v>
      </c>
      <c r="F59" s="73"/>
      <c r="G59" s="73">
        <v>56</v>
      </c>
      <c r="H59" s="94">
        <v>15</v>
      </c>
      <c r="I59" s="95">
        <v>15</v>
      </c>
      <c r="J59" s="96">
        <v>15</v>
      </c>
    </row>
    <row r="60" spans="1:10" s="99" customFormat="1" ht="12.75" customHeight="1">
      <c r="A60" s="91">
        <v>2321</v>
      </c>
      <c r="B60" s="70"/>
      <c r="C60" s="92" t="s">
        <v>69</v>
      </c>
      <c r="D60" s="98" t="s">
        <v>68</v>
      </c>
      <c r="E60" s="73"/>
      <c r="F60" s="73"/>
      <c r="G60" s="73"/>
      <c r="H60" s="94">
        <f>SUM(H59)</f>
        <v>15</v>
      </c>
      <c r="I60" s="95">
        <f>SUM(I59)</f>
        <v>15</v>
      </c>
      <c r="J60" s="96">
        <f>SUM(J59)</f>
        <v>15</v>
      </c>
    </row>
    <row r="61" spans="1:10" ht="12.75" customHeight="1" hidden="1">
      <c r="A61" s="97">
        <v>3111</v>
      </c>
      <c r="B61" s="70">
        <v>5021</v>
      </c>
      <c r="C61" s="71" t="s">
        <v>70</v>
      </c>
      <c r="D61" s="98" t="s">
        <v>71</v>
      </c>
      <c r="E61" s="73"/>
      <c r="F61" s="73"/>
      <c r="G61" s="73"/>
      <c r="H61" s="94"/>
      <c r="I61" s="95"/>
      <c r="J61" s="96">
        <v>40</v>
      </c>
    </row>
    <row r="62" spans="1:10" ht="12.75" customHeight="1" hidden="1">
      <c r="A62" s="97">
        <v>3111</v>
      </c>
      <c r="B62" s="70">
        <v>5169</v>
      </c>
      <c r="C62" s="71" t="s">
        <v>72</v>
      </c>
      <c r="D62" s="98" t="s">
        <v>71</v>
      </c>
      <c r="E62" s="73"/>
      <c r="F62" s="73"/>
      <c r="G62" s="73"/>
      <c r="H62" s="94"/>
      <c r="I62" s="95"/>
      <c r="J62" s="96">
        <v>15</v>
      </c>
    </row>
    <row r="63" spans="1:10" ht="12.75" customHeight="1" hidden="1">
      <c r="A63" s="97">
        <v>3111</v>
      </c>
      <c r="B63" s="70">
        <v>5331</v>
      </c>
      <c r="C63" s="71" t="s">
        <v>73</v>
      </c>
      <c r="D63" s="98" t="s">
        <v>71</v>
      </c>
      <c r="E63" s="73">
        <v>121.7</v>
      </c>
      <c r="F63" s="73">
        <v>105</v>
      </c>
      <c r="G63" s="73"/>
      <c r="H63" s="94">
        <v>650</v>
      </c>
      <c r="I63" s="95">
        <v>1000</v>
      </c>
      <c r="J63" s="96">
        <v>1200</v>
      </c>
    </row>
    <row r="64" spans="1:10" ht="12.75" customHeight="1">
      <c r="A64" s="91">
        <v>3111</v>
      </c>
      <c r="B64" s="70"/>
      <c r="C64" s="92" t="s">
        <v>74</v>
      </c>
      <c r="D64" s="98" t="s">
        <v>71</v>
      </c>
      <c r="E64" s="73"/>
      <c r="F64" s="73"/>
      <c r="G64" s="73"/>
      <c r="H64" s="94">
        <f>SUM(H63)</f>
        <v>650</v>
      </c>
      <c r="I64" s="95">
        <f>SUM(I63)</f>
        <v>1000</v>
      </c>
      <c r="J64" s="96">
        <f>SUM(J61:J63)</f>
        <v>1255</v>
      </c>
    </row>
    <row r="65" spans="1:10" ht="12.75" customHeight="1" hidden="1">
      <c r="A65" s="97">
        <v>3113</v>
      </c>
      <c r="B65" s="70">
        <v>5021</v>
      </c>
      <c r="C65" s="71" t="s">
        <v>70</v>
      </c>
      <c r="D65" s="98" t="s">
        <v>71</v>
      </c>
      <c r="E65" s="73"/>
      <c r="F65" s="73"/>
      <c r="G65" s="73"/>
      <c r="H65" s="94"/>
      <c r="I65" s="95"/>
      <c r="J65" s="96">
        <v>0</v>
      </c>
    </row>
    <row r="66" spans="1:10" ht="12.75" customHeight="1" hidden="1">
      <c r="A66" s="97">
        <v>3113</v>
      </c>
      <c r="B66" s="70">
        <v>5164</v>
      </c>
      <c r="C66" s="71" t="s">
        <v>61</v>
      </c>
      <c r="D66" s="98" t="s">
        <v>71</v>
      </c>
      <c r="E66" s="73"/>
      <c r="F66" s="73"/>
      <c r="G66" s="73"/>
      <c r="H66" s="94"/>
      <c r="I66" s="95"/>
      <c r="J66" s="96">
        <v>6</v>
      </c>
    </row>
    <row r="67" spans="1:10" ht="12.75" customHeight="1" hidden="1">
      <c r="A67" s="97">
        <v>3113</v>
      </c>
      <c r="B67" s="70">
        <v>5169</v>
      </c>
      <c r="C67" s="71" t="s">
        <v>72</v>
      </c>
      <c r="D67" s="98" t="s">
        <v>71</v>
      </c>
      <c r="E67" s="73"/>
      <c r="F67" s="73"/>
      <c r="G67" s="73"/>
      <c r="H67" s="94"/>
      <c r="I67" s="95"/>
      <c r="J67" s="96">
        <v>5</v>
      </c>
    </row>
    <row r="68" spans="1:10" ht="12.75" customHeight="1" hidden="1">
      <c r="A68" s="97">
        <v>3113</v>
      </c>
      <c r="B68" s="70">
        <v>5171</v>
      </c>
      <c r="C68" s="71" t="s">
        <v>64</v>
      </c>
      <c r="D68" s="98" t="s">
        <v>71</v>
      </c>
      <c r="E68" s="73"/>
      <c r="F68" s="73"/>
      <c r="G68" s="73"/>
      <c r="H68" s="94"/>
      <c r="I68" s="95"/>
      <c r="J68" s="96">
        <v>50</v>
      </c>
    </row>
    <row r="69" spans="1:10" ht="12.75" customHeight="1" hidden="1">
      <c r="A69" s="97">
        <v>3113</v>
      </c>
      <c r="B69" s="70">
        <v>5331</v>
      </c>
      <c r="C69" s="71" t="s">
        <v>75</v>
      </c>
      <c r="D69" s="98" t="s">
        <v>76</v>
      </c>
      <c r="E69" s="73"/>
      <c r="F69" s="73"/>
      <c r="G69" s="73"/>
      <c r="H69" s="94"/>
      <c r="I69" s="95"/>
      <c r="J69" s="96">
        <v>1750</v>
      </c>
    </row>
    <row r="70" spans="1:10" ht="12.75" customHeight="1">
      <c r="A70" s="91">
        <v>3113</v>
      </c>
      <c r="B70" s="70"/>
      <c r="C70" s="92" t="s">
        <v>77</v>
      </c>
      <c r="D70" s="72" t="s">
        <v>71</v>
      </c>
      <c r="E70" s="73"/>
      <c r="F70" s="73"/>
      <c r="G70" s="73"/>
      <c r="H70" s="94">
        <f>SUM(H165)</f>
        <v>1400</v>
      </c>
      <c r="I70" s="95">
        <f>SUM(I165)</f>
        <v>1500</v>
      </c>
      <c r="J70" s="96">
        <f>SUM(J65:J69)</f>
        <v>1811</v>
      </c>
    </row>
    <row r="71" spans="1:11" ht="12.75" customHeight="1" hidden="1">
      <c r="A71" s="82">
        <v>3319</v>
      </c>
      <c r="B71" s="83">
        <v>5021</v>
      </c>
      <c r="C71" s="84" t="s">
        <v>52</v>
      </c>
      <c r="D71" s="85" t="s">
        <v>78</v>
      </c>
      <c r="E71" s="90"/>
      <c r="F71" s="90"/>
      <c r="G71" s="90"/>
      <c r="H71" s="90"/>
      <c r="I71" s="100"/>
      <c r="J71" s="101">
        <v>20</v>
      </c>
      <c r="K71" s="100"/>
    </row>
    <row r="72" spans="1:11" ht="12.75" customHeight="1" hidden="1">
      <c r="A72" s="82">
        <v>3319</v>
      </c>
      <c r="B72" s="83">
        <v>5169</v>
      </c>
      <c r="C72" s="84" t="s">
        <v>79</v>
      </c>
      <c r="D72" s="85" t="s">
        <v>78</v>
      </c>
      <c r="E72" s="90"/>
      <c r="F72" s="90"/>
      <c r="G72" s="90"/>
      <c r="H72" s="90"/>
      <c r="I72" s="100"/>
      <c r="J72" s="101">
        <v>50</v>
      </c>
      <c r="K72" s="100"/>
    </row>
    <row r="73" spans="1:11" ht="12.75" customHeight="1" hidden="1">
      <c r="A73" s="82">
        <v>3319</v>
      </c>
      <c r="B73" s="83">
        <v>5171</v>
      </c>
      <c r="C73" s="84" t="s">
        <v>80</v>
      </c>
      <c r="D73" s="85" t="s">
        <v>78</v>
      </c>
      <c r="E73" s="90"/>
      <c r="F73" s="90"/>
      <c r="G73" s="90"/>
      <c r="H73" s="90"/>
      <c r="I73" s="100"/>
      <c r="J73" s="101">
        <v>25</v>
      </c>
      <c r="K73" s="100"/>
    </row>
    <row r="74" spans="1:11" ht="12.75" customHeight="1" hidden="1">
      <c r="A74" s="82">
        <v>3319</v>
      </c>
      <c r="B74" s="83">
        <v>5175</v>
      </c>
      <c r="C74" s="84" t="s">
        <v>81</v>
      </c>
      <c r="D74" s="85" t="s">
        <v>78</v>
      </c>
      <c r="E74" s="90"/>
      <c r="F74" s="90"/>
      <c r="G74" s="90"/>
      <c r="H74" s="90"/>
      <c r="I74" s="100">
        <v>20</v>
      </c>
      <c r="J74" s="101">
        <v>10</v>
      </c>
      <c r="K74" s="100"/>
    </row>
    <row r="75" spans="1:10" ht="12.75" customHeight="1">
      <c r="A75" s="91">
        <v>3319</v>
      </c>
      <c r="B75" s="70"/>
      <c r="C75" s="92" t="s">
        <v>82</v>
      </c>
      <c r="D75" s="93" t="s">
        <v>78</v>
      </c>
      <c r="E75" s="73"/>
      <c r="F75" s="73"/>
      <c r="G75" s="73"/>
      <c r="H75" s="94">
        <v>20</v>
      </c>
      <c r="I75" s="95">
        <v>20</v>
      </c>
      <c r="J75" s="96">
        <f>SUM(J71:J74)</f>
        <v>105</v>
      </c>
    </row>
    <row r="76" spans="1:10" ht="12.75" customHeight="1" hidden="1">
      <c r="A76" s="97">
        <v>3349</v>
      </c>
      <c r="B76" s="70">
        <v>5169</v>
      </c>
      <c r="C76" s="71" t="s">
        <v>83</v>
      </c>
      <c r="D76" s="93" t="s">
        <v>78</v>
      </c>
      <c r="E76" s="73">
        <v>56.3</v>
      </c>
      <c r="F76" s="73">
        <v>70</v>
      </c>
      <c r="G76" s="73">
        <v>70</v>
      </c>
      <c r="H76" s="94">
        <v>192</v>
      </c>
      <c r="I76" s="95">
        <v>76</v>
      </c>
      <c r="J76" s="96">
        <v>100</v>
      </c>
    </row>
    <row r="77" spans="1:10" ht="12.75" customHeight="1">
      <c r="A77" s="91">
        <v>3349</v>
      </c>
      <c r="B77" s="70"/>
      <c r="C77" s="92" t="s">
        <v>84</v>
      </c>
      <c r="D77" s="93" t="s">
        <v>78</v>
      </c>
      <c r="E77" s="73"/>
      <c r="F77" s="73"/>
      <c r="G77" s="73"/>
      <c r="H77" s="94">
        <f>SUM(H76)</f>
        <v>192</v>
      </c>
      <c r="I77" s="95">
        <f>SUM(I76)</f>
        <v>76</v>
      </c>
      <c r="J77" s="96">
        <f>SUM(J76)</f>
        <v>100</v>
      </c>
    </row>
    <row r="78" spans="1:10" ht="12.75" customHeight="1" hidden="1">
      <c r="A78" s="97">
        <v>3419</v>
      </c>
      <c r="B78" s="70">
        <v>5229</v>
      </c>
      <c r="C78" s="71" t="s">
        <v>85</v>
      </c>
      <c r="D78" s="93" t="s">
        <v>78</v>
      </c>
      <c r="E78" s="73">
        <v>110</v>
      </c>
      <c r="F78" s="73">
        <v>10</v>
      </c>
      <c r="G78" s="73">
        <v>170</v>
      </c>
      <c r="H78" s="94">
        <v>15</v>
      </c>
      <c r="I78" s="95">
        <v>15</v>
      </c>
      <c r="J78" s="96">
        <v>20</v>
      </c>
    </row>
    <row r="79" spans="1:10" ht="12.75" customHeight="1">
      <c r="A79" s="91">
        <v>3419</v>
      </c>
      <c r="B79" s="70"/>
      <c r="C79" s="92" t="s">
        <v>86</v>
      </c>
      <c r="D79" s="93" t="s">
        <v>78</v>
      </c>
      <c r="E79" s="73"/>
      <c r="F79" s="73"/>
      <c r="G79" s="73"/>
      <c r="H79" s="94">
        <f>SUM(H78)</f>
        <v>15</v>
      </c>
      <c r="I79" s="95">
        <f>SUM(I78)</f>
        <v>15</v>
      </c>
      <c r="J79" s="96">
        <f>SUM(J78)</f>
        <v>20</v>
      </c>
    </row>
    <row r="80" spans="1:10" ht="12.75" customHeight="1" hidden="1">
      <c r="A80" s="97">
        <v>3429</v>
      </c>
      <c r="B80" s="70">
        <v>5229</v>
      </c>
      <c r="C80" s="71" t="s">
        <v>87</v>
      </c>
      <c r="D80" s="93" t="s">
        <v>88</v>
      </c>
      <c r="E80" s="73">
        <v>15</v>
      </c>
      <c r="F80" s="73">
        <v>15</v>
      </c>
      <c r="G80" s="73">
        <v>20</v>
      </c>
      <c r="H80" s="94">
        <v>15</v>
      </c>
      <c r="I80" s="95">
        <v>15</v>
      </c>
      <c r="J80" s="96">
        <v>15</v>
      </c>
    </row>
    <row r="81" spans="1:10" ht="12.75" customHeight="1">
      <c r="A81" s="91">
        <v>3429</v>
      </c>
      <c r="B81" s="70"/>
      <c r="C81" s="92" t="s">
        <v>89</v>
      </c>
      <c r="D81" s="93" t="s">
        <v>88</v>
      </c>
      <c r="E81" s="73"/>
      <c r="F81" s="73"/>
      <c r="G81" s="73"/>
      <c r="H81" s="94">
        <f>SUM(H80)</f>
        <v>15</v>
      </c>
      <c r="I81" s="95">
        <f>SUM(I80)</f>
        <v>15</v>
      </c>
      <c r="J81" s="96">
        <f>SUM(J80)</f>
        <v>15</v>
      </c>
    </row>
    <row r="82" spans="1:10" ht="12.75" customHeight="1" hidden="1">
      <c r="A82" s="97">
        <v>3745</v>
      </c>
      <c r="B82" s="70">
        <v>5137</v>
      </c>
      <c r="C82" s="71" t="s">
        <v>56</v>
      </c>
      <c r="D82" s="93" t="s">
        <v>68</v>
      </c>
      <c r="E82" s="73"/>
      <c r="F82" s="73"/>
      <c r="G82" s="73"/>
      <c r="H82" s="94">
        <v>10</v>
      </c>
      <c r="I82" s="95">
        <v>10</v>
      </c>
      <c r="J82" s="96">
        <v>15</v>
      </c>
    </row>
    <row r="83" spans="1:10" ht="12.75" customHeight="1" hidden="1">
      <c r="A83" s="97">
        <v>3745</v>
      </c>
      <c r="B83" s="70">
        <v>5139</v>
      </c>
      <c r="C83" s="71" t="s">
        <v>57</v>
      </c>
      <c r="D83" s="93" t="s">
        <v>68</v>
      </c>
      <c r="E83" s="73">
        <v>50.5</v>
      </c>
      <c r="F83" s="73">
        <v>30</v>
      </c>
      <c r="G83" s="73">
        <v>30</v>
      </c>
      <c r="H83" s="94">
        <v>20</v>
      </c>
      <c r="I83" s="95">
        <v>10</v>
      </c>
      <c r="J83" s="96">
        <v>45</v>
      </c>
    </row>
    <row r="84" spans="1:10" ht="12.75" customHeight="1" hidden="1">
      <c r="A84" s="97">
        <v>3745</v>
      </c>
      <c r="B84" s="70">
        <v>5156</v>
      </c>
      <c r="C84" s="71" t="s">
        <v>90</v>
      </c>
      <c r="D84" s="93" t="s">
        <v>68</v>
      </c>
      <c r="E84" s="73"/>
      <c r="F84" s="73"/>
      <c r="G84" s="73"/>
      <c r="H84" s="94"/>
      <c r="I84" s="95"/>
      <c r="J84" s="96">
        <v>12</v>
      </c>
    </row>
    <row r="85" spans="1:10" ht="12.75" customHeight="1" hidden="1">
      <c r="A85" s="97">
        <v>3745</v>
      </c>
      <c r="B85" s="70">
        <v>5169</v>
      </c>
      <c r="C85" s="71" t="s">
        <v>79</v>
      </c>
      <c r="D85" s="93" t="s">
        <v>68</v>
      </c>
      <c r="E85" s="73"/>
      <c r="F85" s="73"/>
      <c r="G85" s="73"/>
      <c r="H85" s="94"/>
      <c r="I85" s="95"/>
      <c r="J85" s="96">
        <v>50</v>
      </c>
    </row>
    <row r="86" spans="1:10" ht="12.75" customHeight="1" hidden="1">
      <c r="A86" s="97">
        <v>3745</v>
      </c>
      <c r="B86" s="70">
        <v>5171</v>
      </c>
      <c r="C86" s="71" t="s">
        <v>91</v>
      </c>
      <c r="D86" s="93" t="s">
        <v>68</v>
      </c>
      <c r="E86" s="73"/>
      <c r="F86" s="73">
        <v>10</v>
      </c>
      <c r="G86" s="73"/>
      <c r="H86" s="94">
        <v>40</v>
      </c>
      <c r="I86" s="95">
        <v>10</v>
      </c>
      <c r="J86" s="96">
        <v>10</v>
      </c>
    </row>
    <row r="87" spans="1:10" ht="12.75" customHeight="1">
      <c r="A87" s="91">
        <v>3745</v>
      </c>
      <c r="B87" s="70"/>
      <c r="C87" s="92" t="s">
        <v>92</v>
      </c>
      <c r="D87" s="93" t="s">
        <v>68</v>
      </c>
      <c r="E87" s="73"/>
      <c r="F87" s="73"/>
      <c r="G87" s="73"/>
      <c r="H87" s="94">
        <f>SUM(H82:H86)</f>
        <v>70</v>
      </c>
      <c r="I87" s="95">
        <f>SUM(I82:I86)</f>
        <v>30</v>
      </c>
      <c r="J87" s="96">
        <f>SUM(J82:J86)</f>
        <v>132</v>
      </c>
    </row>
    <row r="88" spans="1:10" ht="12.75" customHeight="1" hidden="1">
      <c r="A88" s="97">
        <v>5512</v>
      </c>
      <c r="B88" s="70">
        <v>5137</v>
      </c>
      <c r="C88" s="71" t="s">
        <v>56</v>
      </c>
      <c r="D88" s="93" t="s">
        <v>93</v>
      </c>
      <c r="E88" s="73">
        <v>246</v>
      </c>
      <c r="F88" s="73"/>
      <c r="G88" s="73"/>
      <c r="H88" s="94">
        <v>3</v>
      </c>
      <c r="I88" s="95">
        <v>4</v>
      </c>
      <c r="J88" s="96">
        <v>4</v>
      </c>
    </row>
    <row r="89" spans="1:10" ht="12.75" customHeight="1" hidden="1">
      <c r="A89" s="97">
        <v>5512</v>
      </c>
      <c r="B89" s="70">
        <v>5139</v>
      </c>
      <c r="C89" s="71" t="s">
        <v>57</v>
      </c>
      <c r="D89" s="93" t="s">
        <v>93</v>
      </c>
      <c r="E89" s="73">
        <v>69.7</v>
      </c>
      <c r="F89" s="73">
        <v>7</v>
      </c>
      <c r="G89" s="73"/>
      <c r="H89" s="94">
        <v>1</v>
      </c>
      <c r="I89" s="95">
        <v>2</v>
      </c>
      <c r="J89" s="96">
        <v>2</v>
      </c>
    </row>
    <row r="90" spans="1:10" ht="12.75" customHeight="1" hidden="1">
      <c r="A90" s="97">
        <v>5512</v>
      </c>
      <c r="B90" s="70">
        <v>5154</v>
      </c>
      <c r="C90" s="71" t="s">
        <v>94</v>
      </c>
      <c r="D90" s="93" t="s">
        <v>93</v>
      </c>
      <c r="E90" s="73">
        <v>22.9</v>
      </c>
      <c r="F90" s="73">
        <v>25</v>
      </c>
      <c r="G90" s="73">
        <v>25</v>
      </c>
      <c r="H90" s="94">
        <v>25</v>
      </c>
      <c r="I90" s="95">
        <v>25</v>
      </c>
      <c r="J90" s="96">
        <v>40</v>
      </c>
    </row>
    <row r="91" spans="1:10" ht="12.75" customHeight="1" hidden="1">
      <c r="A91" s="97">
        <v>5512</v>
      </c>
      <c r="B91" s="70">
        <v>5156</v>
      </c>
      <c r="C91" s="71" t="s">
        <v>90</v>
      </c>
      <c r="D91" s="93" t="s">
        <v>93</v>
      </c>
      <c r="E91" s="73">
        <v>20.2</v>
      </c>
      <c r="F91" s="73">
        <v>15</v>
      </c>
      <c r="G91" s="73">
        <v>20</v>
      </c>
      <c r="H91" s="94">
        <v>7</v>
      </c>
      <c r="I91" s="95">
        <v>10</v>
      </c>
      <c r="J91" s="96">
        <v>5</v>
      </c>
    </row>
    <row r="92" spans="1:10" ht="12.75" customHeight="1" hidden="1">
      <c r="A92" s="97">
        <v>5512</v>
      </c>
      <c r="B92" s="70">
        <v>5163</v>
      </c>
      <c r="C92" s="71" t="s">
        <v>95</v>
      </c>
      <c r="D92" s="93" t="s">
        <v>93</v>
      </c>
      <c r="E92" s="73">
        <v>2.4</v>
      </c>
      <c r="F92" s="73">
        <v>3</v>
      </c>
      <c r="G92" s="73">
        <v>3</v>
      </c>
      <c r="H92" s="94">
        <v>7</v>
      </c>
      <c r="I92" s="95">
        <v>3</v>
      </c>
      <c r="J92" s="96">
        <v>5</v>
      </c>
    </row>
    <row r="93" spans="1:10" ht="12.75" customHeight="1" hidden="1">
      <c r="A93" s="97">
        <v>5512</v>
      </c>
      <c r="B93" s="70">
        <v>5167</v>
      </c>
      <c r="C93" s="71" t="s">
        <v>96</v>
      </c>
      <c r="D93" s="93" t="s">
        <v>93</v>
      </c>
      <c r="E93" s="73">
        <v>21.3</v>
      </c>
      <c r="F93" s="73"/>
      <c r="G93" s="73">
        <v>4</v>
      </c>
      <c r="H93" s="94">
        <v>5</v>
      </c>
      <c r="I93" s="95">
        <v>4</v>
      </c>
      <c r="J93" s="96">
        <v>5</v>
      </c>
    </row>
    <row r="94" spans="1:10" ht="12.75" customHeight="1" hidden="1">
      <c r="A94" s="97">
        <v>5512</v>
      </c>
      <c r="B94" s="70">
        <v>5169</v>
      </c>
      <c r="C94" s="71" t="s">
        <v>79</v>
      </c>
      <c r="D94" s="93" t="s">
        <v>93</v>
      </c>
      <c r="E94" s="73">
        <v>2.2</v>
      </c>
      <c r="F94" s="73">
        <v>3</v>
      </c>
      <c r="G94" s="73">
        <v>3</v>
      </c>
      <c r="H94" s="94">
        <v>4</v>
      </c>
      <c r="I94" s="95">
        <v>5</v>
      </c>
      <c r="J94" s="96">
        <v>15</v>
      </c>
    </row>
    <row r="95" spans="1:10" ht="12.75" customHeight="1" hidden="1">
      <c r="A95" s="97">
        <v>5512</v>
      </c>
      <c r="B95" s="70">
        <v>5171</v>
      </c>
      <c r="C95" s="71" t="s">
        <v>91</v>
      </c>
      <c r="D95" s="93" t="s">
        <v>93</v>
      </c>
      <c r="E95" s="73">
        <v>200.4</v>
      </c>
      <c r="F95" s="73"/>
      <c r="G95" s="73"/>
      <c r="H95" s="94">
        <v>4</v>
      </c>
      <c r="I95" s="95">
        <v>5</v>
      </c>
      <c r="J95" s="96">
        <v>5</v>
      </c>
    </row>
    <row r="96" spans="1:10" ht="12.75" customHeight="1">
      <c r="A96" s="91">
        <v>5512</v>
      </c>
      <c r="B96" s="70"/>
      <c r="C96" s="92" t="s">
        <v>97</v>
      </c>
      <c r="D96" s="93" t="s">
        <v>93</v>
      </c>
      <c r="E96" s="73"/>
      <c r="F96" s="73"/>
      <c r="G96" s="73"/>
      <c r="H96" s="94">
        <f>SUM(H88:H95)</f>
        <v>56</v>
      </c>
      <c r="I96" s="95">
        <f>SUM(I88:I95)</f>
        <v>58</v>
      </c>
      <c r="J96" s="96">
        <f>SUM(J88:J95)</f>
        <v>81</v>
      </c>
    </row>
    <row r="97" spans="1:10" ht="12.75" customHeight="1" hidden="1">
      <c r="A97" s="97">
        <v>6112</v>
      </c>
      <c r="B97" s="70">
        <v>5023</v>
      </c>
      <c r="C97" s="71" t="s">
        <v>98</v>
      </c>
      <c r="D97" s="93" t="s">
        <v>14</v>
      </c>
      <c r="E97" s="73">
        <v>732.9</v>
      </c>
      <c r="F97" s="73">
        <v>720</v>
      </c>
      <c r="G97" s="73">
        <v>765</v>
      </c>
      <c r="H97" s="94">
        <v>1100</v>
      </c>
      <c r="I97" s="95">
        <v>1200</v>
      </c>
      <c r="J97" s="96">
        <v>1250</v>
      </c>
    </row>
    <row r="98" spans="1:10" ht="12.75" customHeight="1" hidden="1">
      <c r="A98" s="97">
        <v>6112</v>
      </c>
      <c r="B98" s="70">
        <v>5031</v>
      </c>
      <c r="C98" s="71" t="s">
        <v>53</v>
      </c>
      <c r="D98" s="93" t="s">
        <v>14</v>
      </c>
      <c r="E98" s="73">
        <v>116.2</v>
      </c>
      <c r="F98" s="73">
        <v>118</v>
      </c>
      <c r="G98" s="73">
        <v>125</v>
      </c>
      <c r="H98" s="94">
        <v>253</v>
      </c>
      <c r="I98" s="95">
        <v>276</v>
      </c>
      <c r="J98" s="96">
        <v>140</v>
      </c>
    </row>
    <row r="99" spans="1:10" ht="12.75" customHeight="1" hidden="1">
      <c r="A99" s="97">
        <v>6112</v>
      </c>
      <c r="B99" s="70">
        <v>5032</v>
      </c>
      <c r="C99" s="71" t="s">
        <v>54</v>
      </c>
      <c r="D99" s="93" t="s">
        <v>14</v>
      </c>
      <c r="E99" s="73">
        <v>40.2</v>
      </c>
      <c r="F99" s="73">
        <v>43</v>
      </c>
      <c r="G99" s="73">
        <v>50</v>
      </c>
      <c r="H99" s="94">
        <v>88</v>
      </c>
      <c r="I99" s="95">
        <v>96</v>
      </c>
      <c r="J99" s="96">
        <v>110</v>
      </c>
    </row>
    <row r="100" spans="1:10" ht="12.75" customHeight="1" hidden="1">
      <c r="A100" s="97">
        <v>6112</v>
      </c>
      <c r="B100" s="70">
        <v>5167</v>
      </c>
      <c r="C100" s="71" t="s">
        <v>62</v>
      </c>
      <c r="D100" s="93" t="s">
        <v>14</v>
      </c>
      <c r="E100" s="73"/>
      <c r="F100" s="73"/>
      <c r="G100" s="73"/>
      <c r="H100" s="94"/>
      <c r="I100" s="95"/>
      <c r="J100" s="96">
        <v>10</v>
      </c>
    </row>
    <row r="101" spans="1:10" ht="12.75" customHeight="1" hidden="1">
      <c r="A101" s="97">
        <v>6112</v>
      </c>
      <c r="B101" s="70">
        <v>5169</v>
      </c>
      <c r="C101" s="71" t="s">
        <v>79</v>
      </c>
      <c r="D101" s="93" t="s">
        <v>14</v>
      </c>
      <c r="E101" s="73"/>
      <c r="F101" s="73"/>
      <c r="G101" s="73"/>
      <c r="H101" s="94"/>
      <c r="I101" s="95"/>
      <c r="J101" s="96">
        <v>30</v>
      </c>
    </row>
    <row r="102" spans="1:10" ht="12.75" customHeight="1" hidden="1">
      <c r="A102" s="97">
        <v>6112</v>
      </c>
      <c r="B102" s="70">
        <v>5424</v>
      </c>
      <c r="C102" s="71" t="s">
        <v>65</v>
      </c>
      <c r="D102" s="93" t="s">
        <v>14</v>
      </c>
      <c r="E102" s="73"/>
      <c r="F102" s="73"/>
      <c r="G102" s="73"/>
      <c r="H102" s="94"/>
      <c r="I102" s="95"/>
      <c r="J102" s="96">
        <v>10</v>
      </c>
    </row>
    <row r="103" spans="1:10" ht="12.75" customHeight="1">
      <c r="A103" s="91">
        <v>6112</v>
      </c>
      <c r="B103" s="70"/>
      <c r="C103" s="92" t="s">
        <v>99</v>
      </c>
      <c r="D103" s="93" t="s">
        <v>14</v>
      </c>
      <c r="E103" s="73"/>
      <c r="F103" s="73"/>
      <c r="G103" s="73"/>
      <c r="H103" s="94">
        <f>SUM(H97:H99)</f>
        <v>1441</v>
      </c>
      <c r="I103" s="95">
        <f>SUM(I97:I99)</f>
        <v>1572</v>
      </c>
      <c r="J103" s="96">
        <f>SUM(J97:J102)</f>
        <v>1550</v>
      </c>
    </row>
    <row r="104" spans="1:10" ht="12.75" customHeight="1" hidden="1">
      <c r="A104" s="97">
        <v>6171</v>
      </c>
      <c r="B104" s="70">
        <v>5011</v>
      </c>
      <c r="C104" s="71" t="s">
        <v>100</v>
      </c>
      <c r="D104" s="93" t="s">
        <v>14</v>
      </c>
      <c r="E104" s="73">
        <v>1894</v>
      </c>
      <c r="F104" s="73">
        <v>1950</v>
      </c>
      <c r="G104" s="73">
        <v>2200</v>
      </c>
      <c r="H104" s="94">
        <v>2350</v>
      </c>
      <c r="I104" s="95">
        <v>2400</v>
      </c>
      <c r="J104" s="96">
        <v>2300</v>
      </c>
    </row>
    <row r="105" spans="1:10" ht="12.75" customHeight="1" hidden="1">
      <c r="A105" s="97">
        <v>6171</v>
      </c>
      <c r="B105" s="70">
        <v>5021</v>
      </c>
      <c r="C105" s="71" t="s">
        <v>52</v>
      </c>
      <c r="D105" s="93" t="s">
        <v>14</v>
      </c>
      <c r="E105" s="73">
        <v>67.9</v>
      </c>
      <c r="F105" s="73">
        <v>80</v>
      </c>
      <c r="G105" s="73">
        <v>80</v>
      </c>
      <c r="H105" s="94">
        <v>50</v>
      </c>
      <c r="I105" s="95">
        <v>80</v>
      </c>
      <c r="J105" s="96">
        <v>180</v>
      </c>
    </row>
    <row r="106" spans="1:10" ht="12.75" customHeight="1" hidden="1">
      <c r="A106" s="97">
        <v>6171</v>
      </c>
      <c r="B106" s="70">
        <v>5031</v>
      </c>
      <c r="C106" s="71" t="s">
        <v>53</v>
      </c>
      <c r="D106" s="93" t="s">
        <v>14</v>
      </c>
      <c r="E106" s="73">
        <v>499.2</v>
      </c>
      <c r="F106" s="73">
        <v>507</v>
      </c>
      <c r="G106" s="73">
        <v>570</v>
      </c>
      <c r="H106" s="94">
        <v>611</v>
      </c>
      <c r="I106" s="95">
        <v>624</v>
      </c>
      <c r="J106" s="96">
        <v>600</v>
      </c>
    </row>
    <row r="107" spans="1:10" ht="12.75" customHeight="1" hidden="1">
      <c r="A107" s="97">
        <v>6171</v>
      </c>
      <c r="B107" s="70">
        <v>5032</v>
      </c>
      <c r="C107" s="71" t="s">
        <v>54</v>
      </c>
      <c r="D107" s="93" t="s">
        <v>14</v>
      </c>
      <c r="E107" s="73">
        <v>172.8</v>
      </c>
      <c r="F107" s="73">
        <v>176</v>
      </c>
      <c r="G107" s="73">
        <v>200</v>
      </c>
      <c r="H107" s="94">
        <v>211</v>
      </c>
      <c r="I107" s="95">
        <v>216</v>
      </c>
      <c r="J107" s="96">
        <v>216</v>
      </c>
    </row>
    <row r="108" spans="1:10" ht="12.75" customHeight="1" hidden="1">
      <c r="A108" s="97">
        <v>6171</v>
      </c>
      <c r="B108" s="70">
        <v>5038</v>
      </c>
      <c r="C108" s="71" t="s">
        <v>101</v>
      </c>
      <c r="D108" s="93" t="s">
        <v>14</v>
      </c>
      <c r="E108" s="73">
        <v>13</v>
      </c>
      <c r="F108" s="73">
        <v>17</v>
      </c>
      <c r="G108" s="73">
        <v>20</v>
      </c>
      <c r="H108" s="94">
        <v>20</v>
      </c>
      <c r="I108" s="95">
        <v>23</v>
      </c>
      <c r="J108" s="96">
        <v>13</v>
      </c>
    </row>
    <row r="109" spans="1:10" ht="12.75" customHeight="1" hidden="1">
      <c r="A109" s="97">
        <v>6171</v>
      </c>
      <c r="B109" s="70">
        <v>5136</v>
      </c>
      <c r="C109" s="71" t="s">
        <v>102</v>
      </c>
      <c r="D109" s="93" t="s">
        <v>14</v>
      </c>
      <c r="E109" s="73">
        <v>25</v>
      </c>
      <c r="F109" s="73">
        <v>25</v>
      </c>
      <c r="G109" s="73">
        <v>25</v>
      </c>
      <c r="H109" s="94">
        <v>25</v>
      </c>
      <c r="I109" s="95">
        <v>22</v>
      </c>
      <c r="J109" s="96">
        <v>15</v>
      </c>
    </row>
    <row r="110" spans="1:10" ht="12.75" customHeight="1" hidden="1">
      <c r="A110" s="97">
        <v>6171</v>
      </c>
      <c r="B110" s="70">
        <v>5137</v>
      </c>
      <c r="C110" s="71" t="s">
        <v>56</v>
      </c>
      <c r="D110" s="93" t="s">
        <v>14</v>
      </c>
      <c r="E110" s="73">
        <v>338.5</v>
      </c>
      <c r="F110" s="73">
        <v>90</v>
      </c>
      <c r="G110" s="73">
        <v>170</v>
      </c>
      <c r="H110" s="94">
        <v>100</v>
      </c>
      <c r="I110" s="95">
        <v>110</v>
      </c>
      <c r="J110" s="96">
        <v>100</v>
      </c>
    </row>
    <row r="111" spans="1:10" ht="12.75" customHeight="1" hidden="1">
      <c r="A111" s="97">
        <v>6171</v>
      </c>
      <c r="B111" s="70">
        <v>5139</v>
      </c>
      <c r="C111" s="71" t="s">
        <v>57</v>
      </c>
      <c r="D111" s="93" t="s">
        <v>14</v>
      </c>
      <c r="E111" s="73">
        <v>94.8</v>
      </c>
      <c r="F111" s="73">
        <v>92</v>
      </c>
      <c r="G111" s="73">
        <v>140</v>
      </c>
      <c r="H111" s="94">
        <v>65</v>
      </c>
      <c r="I111" s="95">
        <v>70</v>
      </c>
      <c r="J111" s="96">
        <v>75</v>
      </c>
    </row>
    <row r="112" spans="1:10" ht="12.75" customHeight="1" hidden="1">
      <c r="A112" s="97">
        <v>6171</v>
      </c>
      <c r="B112" s="70">
        <v>5151</v>
      </c>
      <c r="C112" s="71" t="s">
        <v>103</v>
      </c>
      <c r="D112" s="93" t="s">
        <v>14</v>
      </c>
      <c r="E112" s="73">
        <v>4.2</v>
      </c>
      <c r="F112" s="73">
        <v>6</v>
      </c>
      <c r="G112" s="73">
        <v>6</v>
      </c>
      <c r="H112" s="94">
        <v>15</v>
      </c>
      <c r="I112" s="95">
        <v>14</v>
      </c>
      <c r="J112" s="96">
        <v>10</v>
      </c>
    </row>
    <row r="113" spans="1:10" ht="12.75" customHeight="1" hidden="1">
      <c r="A113" s="97">
        <v>6171</v>
      </c>
      <c r="B113" s="70">
        <v>5153</v>
      </c>
      <c r="C113" s="71" t="s">
        <v>104</v>
      </c>
      <c r="D113" s="93" t="s">
        <v>14</v>
      </c>
      <c r="E113" s="73">
        <v>73.1</v>
      </c>
      <c r="F113" s="73">
        <v>100</v>
      </c>
      <c r="G113" s="73">
        <v>100</v>
      </c>
      <c r="H113" s="94">
        <v>90</v>
      </c>
      <c r="I113" s="95">
        <v>100</v>
      </c>
      <c r="J113" s="96">
        <v>140</v>
      </c>
    </row>
    <row r="114" spans="1:10" ht="12.75" customHeight="1" hidden="1">
      <c r="A114" s="97">
        <v>6171</v>
      </c>
      <c r="B114" s="70">
        <v>5154</v>
      </c>
      <c r="C114" s="71" t="s">
        <v>94</v>
      </c>
      <c r="D114" s="93" t="s">
        <v>14</v>
      </c>
      <c r="E114" s="73">
        <v>61.5</v>
      </c>
      <c r="F114" s="73">
        <v>60</v>
      </c>
      <c r="G114" s="73">
        <v>70</v>
      </c>
      <c r="H114" s="94">
        <v>100</v>
      </c>
      <c r="I114" s="95">
        <v>120</v>
      </c>
      <c r="J114" s="96">
        <v>150</v>
      </c>
    </row>
    <row r="115" spans="1:10" ht="12.75" customHeight="1" hidden="1">
      <c r="A115" s="97">
        <v>6171</v>
      </c>
      <c r="B115" s="70">
        <v>5161</v>
      </c>
      <c r="C115" s="71" t="s">
        <v>105</v>
      </c>
      <c r="D115" s="93" t="s">
        <v>14</v>
      </c>
      <c r="E115" s="73">
        <v>13.4</v>
      </c>
      <c r="F115" s="73">
        <v>30</v>
      </c>
      <c r="G115" s="73">
        <v>25</v>
      </c>
      <c r="H115" s="94">
        <v>25</v>
      </c>
      <c r="I115" s="95">
        <v>22</v>
      </c>
      <c r="J115" s="96">
        <v>18</v>
      </c>
    </row>
    <row r="116" spans="1:10" ht="12.75" customHeight="1" hidden="1">
      <c r="A116" s="97">
        <v>6171</v>
      </c>
      <c r="B116" s="70">
        <v>5162</v>
      </c>
      <c r="C116" s="71" t="s">
        <v>59</v>
      </c>
      <c r="D116" s="93" t="s">
        <v>14</v>
      </c>
      <c r="E116" s="73">
        <v>115</v>
      </c>
      <c r="F116" s="73">
        <v>155</v>
      </c>
      <c r="G116" s="73">
        <v>140</v>
      </c>
      <c r="H116" s="94">
        <v>110</v>
      </c>
      <c r="I116" s="95">
        <v>140</v>
      </c>
      <c r="J116" s="96">
        <v>100</v>
      </c>
    </row>
    <row r="117" spans="1:10" ht="12.75" customHeight="1" hidden="1">
      <c r="A117" s="97">
        <v>6171</v>
      </c>
      <c r="B117" s="70">
        <v>5163</v>
      </c>
      <c r="C117" s="71" t="s">
        <v>60</v>
      </c>
      <c r="D117" s="93" t="s">
        <v>14</v>
      </c>
      <c r="E117" s="73">
        <v>78</v>
      </c>
      <c r="F117" s="73">
        <v>42</v>
      </c>
      <c r="G117" s="73">
        <v>142</v>
      </c>
      <c r="H117" s="94">
        <v>110</v>
      </c>
      <c r="I117" s="95">
        <v>110</v>
      </c>
      <c r="J117" s="96">
        <v>115</v>
      </c>
    </row>
    <row r="118" spans="1:10" ht="12.75" customHeight="1" hidden="1">
      <c r="A118" s="97">
        <v>6171</v>
      </c>
      <c r="B118" s="70">
        <v>5166</v>
      </c>
      <c r="C118" s="71" t="s">
        <v>106</v>
      </c>
      <c r="D118" s="93" t="s">
        <v>14</v>
      </c>
      <c r="E118" s="73">
        <v>392</v>
      </c>
      <c r="F118" s="73">
        <v>650</v>
      </c>
      <c r="G118" s="73">
        <v>300</v>
      </c>
      <c r="H118" s="94">
        <v>50</v>
      </c>
      <c r="I118" s="95">
        <v>50</v>
      </c>
      <c r="J118" s="96">
        <v>50</v>
      </c>
    </row>
    <row r="119" spans="1:10" ht="12.75" customHeight="1" hidden="1">
      <c r="A119" s="97">
        <v>6171</v>
      </c>
      <c r="B119" s="70">
        <v>5167</v>
      </c>
      <c r="C119" s="71" t="s">
        <v>62</v>
      </c>
      <c r="D119" s="93" t="s">
        <v>14</v>
      </c>
      <c r="E119" s="73">
        <v>38.3</v>
      </c>
      <c r="F119" s="73">
        <v>67</v>
      </c>
      <c r="G119" s="73">
        <v>65</v>
      </c>
      <c r="H119" s="94">
        <v>60</v>
      </c>
      <c r="I119" s="95">
        <v>70</v>
      </c>
      <c r="J119" s="96">
        <v>75</v>
      </c>
    </row>
    <row r="120" spans="1:10" ht="12.75" customHeight="1" hidden="1">
      <c r="A120" s="97">
        <v>6171</v>
      </c>
      <c r="B120" s="70">
        <v>5168</v>
      </c>
      <c r="C120" s="71" t="s">
        <v>107</v>
      </c>
      <c r="D120" s="93" t="s">
        <v>14</v>
      </c>
      <c r="E120" s="73"/>
      <c r="F120" s="73"/>
      <c r="G120" s="73"/>
      <c r="H120" s="94">
        <v>100</v>
      </c>
      <c r="I120" s="95">
        <v>100</v>
      </c>
      <c r="J120" s="96">
        <v>80</v>
      </c>
    </row>
    <row r="121" spans="1:10" ht="12.75" customHeight="1" hidden="1">
      <c r="A121" s="97">
        <v>6171</v>
      </c>
      <c r="B121" s="70">
        <v>5169</v>
      </c>
      <c r="C121" s="71" t="s">
        <v>79</v>
      </c>
      <c r="D121" s="93" t="s">
        <v>14</v>
      </c>
      <c r="E121" s="73">
        <v>226.5</v>
      </c>
      <c r="F121" s="73">
        <v>170</v>
      </c>
      <c r="G121" s="73">
        <v>220</v>
      </c>
      <c r="H121" s="94">
        <v>335</v>
      </c>
      <c r="I121" s="95">
        <v>310</v>
      </c>
      <c r="J121" s="96">
        <v>450</v>
      </c>
    </row>
    <row r="122" spans="1:10" ht="12.75" hidden="1">
      <c r="A122" s="97">
        <v>6171</v>
      </c>
      <c r="B122" s="70">
        <v>5171</v>
      </c>
      <c r="C122" s="71" t="s">
        <v>91</v>
      </c>
      <c r="D122" s="93" t="s">
        <v>14</v>
      </c>
      <c r="E122" s="73">
        <v>315.2</v>
      </c>
      <c r="F122" s="73">
        <v>220</v>
      </c>
      <c r="G122" s="73">
        <v>200</v>
      </c>
      <c r="H122" s="94">
        <v>110</v>
      </c>
      <c r="I122" s="95">
        <v>120</v>
      </c>
      <c r="J122" s="96">
        <v>100</v>
      </c>
    </row>
    <row r="123" spans="1:10" ht="12.75" customHeight="1" hidden="1">
      <c r="A123" s="97">
        <v>6171</v>
      </c>
      <c r="B123" s="70">
        <v>5172</v>
      </c>
      <c r="C123" s="71" t="s">
        <v>108</v>
      </c>
      <c r="D123" s="93" t="s">
        <v>14</v>
      </c>
      <c r="E123" s="73">
        <v>17</v>
      </c>
      <c r="F123" s="73"/>
      <c r="G123" s="73">
        <v>32</v>
      </c>
      <c r="H123" s="94">
        <v>10</v>
      </c>
      <c r="I123" s="95">
        <v>10</v>
      </c>
      <c r="J123" s="96">
        <v>5</v>
      </c>
    </row>
    <row r="124" spans="1:10" ht="12.75" customHeight="1" hidden="1">
      <c r="A124" s="97">
        <v>6171</v>
      </c>
      <c r="B124" s="70">
        <v>5173</v>
      </c>
      <c r="C124" s="71" t="s">
        <v>109</v>
      </c>
      <c r="D124" s="93" t="s">
        <v>14</v>
      </c>
      <c r="E124" s="73">
        <v>1.5</v>
      </c>
      <c r="F124" s="73">
        <v>10</v>
      </c>
      <c r="G124" s="73">
        <v>10</v>
      </c>
      <c r="H124" s="94">
        <v>10</v>
      </c>
      <c r="I124" s="95">
        <v>10</v>
      </c>
      <c r="J124" s="96">
        <v>15</v>
      </c>
    </row>
    <row r="125" spans="1:10" ht="12.75" customHeight="1" hidden="1">
      <c r="A125" s="97">
        <v>6171</v>
      </c>
      <c r="B125" s="70">
        <v>5175</v>
      </c>
      <c r="C125" s="71" t="s">
        <v>81</v>
      </c>
      <c r="D125" s="93" t="s">
        <v>14</v>
      </c>
      <c r="E125" s="73">
        <v>17.9</v>
      </c>
      <c r="F125" s="73">
        <v>20</v>
      </c>
      <c r="G125" s="73">
        <v>25</v>
      </c>
      <c r="H125" s="94">
        <v>20</v>
      </c>
      <c r="I125" s="95">
        <v>20</v>
      </c>
      <c r="J125" s="96">
        <v>9.5</v>
      </c>
    </row>
    <row r="126" spans="1:10" ht="12.75" customHeight="1" hidden="1">
      <c r="A126" s="97">
        <v>6171</v>
      </c>
      <c r="B126" s="70">
        <v>5194</v>
      </c>
      <c r="C126" s="71" t="s">
        <v>110</v>
      </c>
      <c r="D126" s="93" t="s">
        <v>14</v>
      </c>
      <c r="E126" s="73">
        <v>17.7</v>
      </c>
      <c r="F126" s="73">
        <v>35</v>
      </c>
      <c r="G126" s="73">
        <v>41.7</v>
      </c>
      <c r="H126" s="94">
        <v>40</v>
      </c>
      <c r="I126" s="95">
        <v>35</v>
      </c>
      <c r="J126" s="96">
        <v>45</v>
      </c>
    </row>
    <row r="127" spans="1:10" ht="12.75" customHeight="1" hidden="1">
      <c r="A127" s="97">
        <v>6171</v>
      </c>
      <c r="B127" s="70">
        <v>5361</v>
      </c>
      <c r="C127" s="71" t="s">
        <v>111</v>
      </c>
      <c r="D127" s="93" t="s">
        <v>14</v>
      </c>
      <c r="E127" s="73">
        <v>3</v>
      </c>
      <c r="F127" s="73">
        <v>3.5</v>
      </c>
      <c r="G127" s="73">
        <v>3.5</v>
      </c>
      <c r="H127" s="94">
        <v>5</v>
      </c>
      <c r="I127" s="95">
        <v>3</v>
      </c>
      <c r="J127" s="96">
        <v>5</v>
      </c>
    </row>
    <row r="128" spans="1:10" ht="12.75" customHeight="1" hidden="1">
      <c r="A128" s="97">
        <v>6171</v>
      </c>
      <c r="B128" s="70">
        <v>5424</v>
      </c>
      <c r="C128" s="71" t="s">
        <v>65</v>
      </c>
      <c r="D128" s="93" t="s">
        <v>14</v>
      </c>
      <c r="E128" s="73"/>
      <c r="F128" s="73"/>
      <c r="G128" s="73"/>
      <c r="H128" s="94"/>
      <c r="I128" s="95"/>
      <c r="J128" s="96">
        <v>50</v>
      </c>
    </row>
    <row r="129" spans="1:10" ht="12.75" customHeight="1" hidden="1">
      <c r="A129" s="102">
        <v>6171</v>
      </c>
      <c r="B129" s="103">
        <v>5909</v>
      </c>
      <c r="C129" s="104" t="s">
        <v>112</v>
      </c>
      <c r="D129" s="105" t="s">
        <v>14</v>
      </c>
      <c r="E129" s="106"/>
      <c r="F129" s="106"/>
      <c r="G129" s="106"/>
      <c r="H129" s="107">
        <v>0</v>
      </c>
      <c r="I129" s="108">
        <v>1000</v>
      </c>
      <c r="J129" s="109">
        <v>0</v>
      </c>
    </row>
    <row r="130" spans="1:10" ht="12.75" customHeight="1">
      <c r="A130" s="91">
        <v>6171</v>
      </c>
      <c r="B130" s="70"/>
      <c r="C130" s="92" t="s">
        <v>113</v>
      </c>
      <c r="D130" s="93" t="s">
        <v>14</v>
      </c>
      <c r="E130" s="73"/>
      <c r="F130" s="73"/>
      <c r="G130" s="73"/>
      <c r="H130" s="94">
        <f>SUM(H104:H129)</f>
        <v>4622</v>
      </c>
      <c r="I130" s="95">
        <f>SUM(I104:I129)</f>
        <v>5779</v>
      </c>
      <c r="J130" s="96">
        <f>SUM(J104:J129)</f>
        <v>4916.5</v>
      </c>
    </row>
    <row r="131" spans="1:10" ht="12.75" customHeight="1" hidden="1">
      <c r="A131" s="97">
        <v>6310</v>
      </c>
      <c r="B131" s="70">
        <v>5163</v>
      </c>
      <c r="C131" s="71" t="s">
        <v>60</v>
      </c>
      <c r="D131" s="93" t="s">
        <v>23</v>
      </c>
      <c r="E131" s="73">
        <v>12.8</v>
      </c>
      <c r="F131" s="73">
        <v>18</v>
      </c>
      <c r="G131" s="73">
        <v>18</v>
      </c>
      <c r="H131" s="94">
        <v>15</v>
      </c>
      <c r="I131" s="95">
        <v>18</v>
      </c>
      <c r="J131" s="96">
        <v>12</v>
      </c>
    </row>
    <row r="132" spans="1:10" ht="12.75" customHeight="1">
      <c r="A132" s="91">
        <v>6310</v>
      </c>
      <c r="B132" s="70"/>
      <c r="C132" s="92" t="s">
        <v>114</v>
      </c>
      <c r="D132" s="93" t="s">
        <v>23</v>
      </c>
      <c r="E132" s="73"/>
      <c r="F132" s="73"/>
      <c r="G132" s="73"/>
      <c r="H132" s="94">
        <f>SUM(H131)</f>
        <v>15</v>
      </c>
      <c r="I132" s="95">
        <f>SUM(I131)</f>
        <v>18</v>
      </c>
      <c r="J132" s="96">
        <f>SUM(J131)</f>
        <v>12</v>
      </c>
    </row>
    <row r="133" spans="1:10" ht="12.75" customHeight="1" hidden="1">
      <c r="A133" s="97">
        <v>6330</v>
      </c>
      <c r="B133" s="70">
        <v>5342</v>
      </c>
      <c r="C133" s="71" t="s">
        <v>115</v>
      </c>
      <c r="D133" s="93" t="s">
        <v>23</v>
      </c>
      <c r="E133" s="73">
        <v>60.9</v>
      </c>
      <c r="F133" s="73"/>
      <c r="G133" s="73">
        <v>65</v>
      </c>
      <c r="H133" s="94">
        <v>78</v>
      </c>
      <c r="I133" s="95">
        <v>80</v>
      </c>
      <c r="J133" s="96">
        <v>0</v>
      </c>
    </row>
    <row r="134" spans="1:10" ht="12.75" customHeight="1" hidden="1">
      <c r="A134" s="97">
        <v>6330</v>
      </c>
      <c r="B134" s="70">
        <v>5345</v>
      </c>
      <c r="C134" s="71" t="s">
        <v>116</v>
      </c>
      <c r="D134" s="93" t="s">
        <v>23</v>
      </c>
      <c r="E134" s="73">
        <v>71.9</v>
      </c>
      <c r="F134" s="110"/>
      <c r="G134" s="74">
        <v>75</v>
      </c>
      <c r="H134" s="94">
        <v>78</v>
      </c>
      <c r="I134" s="95">
        <v>80</v>
      </c>
      <c r="J134" s="96">
        <v>0</v>
      </c>
    </row>
    <row r="135" spans="1:10" ht="12.75" customHeight="1">
      <c r="A135" s="111">
        <v>6330</v>
      </c>
      <c r="B135" s="112"/>
      <c r="C135" s="113" t="s">
        <v>117</v>
      </c>
      <c r="D135" s="114" t="s">
        <v>23</v>
      </c>
      <c r="E135" s="115"/>
      <c r="F135" s="116"/>
      <c r="G135" s="117"/>
      <c r="H135" s="118">
        <f>SUM(H133:H134)</f>
        <v>156</v>
      </c>
      <c r="I135" s="119">
        <f>SUM(I133:I134)</f>
        <v>160</v>
      </c>
      <c r="J135" s="120">
        <v>0</v>
      </c>
    </row>
    <row r="136" spans="1:10" ht="12.75">
      <c r="A136" s="204" t="s">
        <v>118</v>
      </c>
      <c r="B136" s="205"/>
      <c r="C136" s="205"/>
      <c r="D136" s="206"/>
      <c r="E136" s="121">
        <f>SUM(E43:E134)</f>
        <v>9605.469999999998</v>
      </c>
      <c r="F136" s="121">
        <f>SUM(F43:F134)</f>
        <v>6917</v>
      </c>
      <c r="G136" s="121">
        <f>SUM(G43:G134)</f>
        <v>8859.7</v>
      </c>
      <c r="H136" s="121">
        <f>H58+H60+H64+H70+H75+H77+H79+H81+H87+H96+H103+H130+H132+H135</f>
        <v>10062</v>
      </c>
      <c r="I136" s="122">
        <f>I58+I60+I64+I70+I75+I77+I79+I81+I87+I96+I103+I130+I132+I135</f>
        <v>11740</v>
      </c>
      <c r="J136" s="123">
        <f>J58+J60+J64+J70+J75+J77+J79+J81+J87+J96+J103+J130+J132+J135</f>
        <v>11613</v>
      </c>
    </row>
    <row r="137" spans="1:10" ht="12.75" hidden="1">
      <c r="A137" s="124">
        <v>2212</v>
      </c>
      <c r="B137" s="125">
        <v>6121</v>
      </c>
      <c r="C137" s="126" t="s">
        <v>119</v>
      </c>
      <c r="D137" s="127" t="s">
        <v>51</v>
      </c>
      <c r="E137" s="86">
        <v>1242.1</v>
      </c>
      <c r="F137" s="86">
        <v>8000</v>
      </c>
      <c r="G137" s="86">
        <v>4200</v>
      </c>
      <c r="H137" s="87"/>
      <c r="I137" s="88"/>
      <c r="J137" s="128"/>
    </row>
    <row r="138" spans="1:10" ht="12.75" hidden="1">
      <c r="A138" s="82">
        <v>2212</v>
      </c>
      <c r="B138" s="83">
        <v>6122</v>
      </c>
      <c r="C138" s="126" t="s">
        <v>120</v>
      </c>
      <c r="D138" s="129" t="s">
        <v>51</v>
      </c>
      <c r="E138" s="86"/>
      <c r="F138" s="86"/>
      <c r="G138" s="86"/>
      <c r="H138" s="87"/>
      <c r="I138" s="88"/>
      <c r="J138" s="128"/>
    </row>
    <row r="139" spans="1:10" ht="12.75" hidden="1">
      <c r="A139" s="130">
        <v>2212</v>
      </c>
      <c r="B139" s="131"/>
      <c r="C139" s="132" t="s">
        <v>121</v>
      </c>
      <c r="D139" s="127" t="s">
        <v>51</v>
      </c>
      <c r="E139" s="133"/>
      <c r="F139" s="133"/>
      <c r="G139" s="133"/>
      <c r="H139" s="134"/>
      <c r="I139" s="135">
        <f>I137</f>
        <v>0</v>
      </c>
      <c r="J139" s="136">
        <f>J137</f>
        <v>0</v>
      </c>
    </row>
    <row r="140" spans="1:10" ht="12.75" hidden="1">
      <c r="A140" s="137">
        <v>2219</v>
      </c>
      <c r="B140" s="131">
        <v>6121</v>
      </c>
      <c r="C140" s="126" t="s">
        <v>122</v>
      </c>
      <c r="D140" s="127" t="s">
        <v>51</v>
      </c>
      <c r="E140" s="133"/>
      <c r="F140" s="133"/>
      <c r="G140" s="133"/>
      <c r="H140" s="134"/>
      <c r="I140" s="138"/>
      <c r="J140" s="128"/>
    </row>
    <row r="141" spans="1:10" ht="12.75" hidden="1">
      <c r="A141" s="139">
        <v>2310</v>
      </c>
      <c r="B141" s="140">
        <v>6121</v>
      </c>
      <c r="C141" s="126" t="s">
        <v>123</v>
      </c>
      <c r="D141" s="129" t="s">
        <v>68</v>
      </c>
      <c r="E141" s="133">
        <v>553.9</v>
      </c>
      <c r="F141" s="133"/>
      <c r="G141" s="133"/>
      <c r="H141" s="134"/>
      <c r="I141" s="138"/>
      <c r="J141" s="128"/>
    </row>
    <row r="142" spans="1:10" ht="12.75" hidden="1">
      <c r="A142" s="139">
        <v>2321</v>
      </c>
      <c r="B142" s="140">
        <v>6121</v>
      </c>
      <c r="C142" s="126" t="s">
        <v>124</v>
      </c>
      <c r="D142" s="129" t="s">
        <v>68</v>
      </c>
      <c r="E142" s="133">
        <v>2555.9</v>
      </c>
      <c r="F142" s="133"/>
      <c r="G142" s="133"/>
      <c r="H142" s="134"/>
      <c r="I142" s="138"/>
      <c r="J142" s="128"/>
    </row>
    <row r="143" spans="1:10" ht="12.75" hidden="1">
      <c r="A143" s="139">
        <v>3111</v>
      </c>
      <c r="B143" s="140">
        <v>6121</v>
      </c>
      <c r="C143" s="126" t="s">
        <v>125</v>
      </c>
      <c r="D143" s="129" t="s">
        <v>71</v>
      </c>
      <c r="E143" s="133"/>
      <c r="F143" s="133"/>
      <c r="G143" s="133">
        <v>200</v>
      </c>
      <c r="H143" s="134"/>
      <c r="I143" s="138"/>
      <c r="J143" s="128"/>
    </row>
    <row r="144" spans="1:10" ht="12.75" hidden="1">
      <c r="A144" s="139">
        <v>3113</v>
      </c>
      <c r="B144" s="140">
        <v>6121</v>
      </c>
      <c r="C144" s="126" t="s">
        <v>126</v>
      </c>
      <c r="D144" s="129" t="s">
        <v>71</v>
      </c>
      <c r="E144" s="133">
        <v>2107.5</v>
      </c>
      <c r="F144" s="133">
        <v>3500</v>
      </c>
      <c r="G144" s="133">
        <v>2400</v>
      </c>
      <c r="H144" s="134"/>
      <c r="I144" s="138">
        <v>28000</v>
      </c>
      <c r="J144" s="128">
        <v>7500</v>
      </c>
    </row>
    <row r="145" spans="1:10" ht="12.75" hidden="1">
      <c r="A145" s="141">
        <v>3113</v>
      </c>
      <c r="B145" s="140"/>
      <c r="C145" s="132" t="s">
        <v>77</v>
      </c>
      <c r="D145" s="129" t="s">
        <v>71</v>
      </c>
      <c r="E145" s="133"/>
      <c r="F145" s="133"/>
      <c r="G145" s="133"/>
      <c r="H145" s="134"/>
      <c r="I145" s="135">
        <f>SUM(I144)</f>
        <v>28000</v>
      </c>
      <c r="J145" s="136">
        <v>0</v>
      </c>
    </row>
    <row r="146" spans="1:10" ht="12.75" hidden="1">
      <c r="A146" s="139">
        <v>3612</v>
      </c>
      <c r="B146" s="140">
        <v>6121</v>
      </c>
      <c r="C146" s="126" t="s">
        <v>127</v>
      </c>
      <c r="D146" s="129" t="s">
        <v>128</v>
      </c>
      <c r="E146" s="133"/>
      <c r="F146" s="133"/>
      <c r="G146" s="133"/>
      <c r="H146" s="134"/>
      <c r="I146" s="138"/>
      <c r="J146" s="128"/>
    </row>
    <row r="147" spans="1:10" ht="12.75" hidden="1">
      <c r="A147" s="141">
        <v>3612</v>
      </c>
      <c r="B147" s="140"/>
      <c r="C147" s="132" t="s">
        <v>129</v>
      </c>
      <c r="D147" s="129" t="s">
        <v>128</v>
      </c>
      <c r="E147" s="133"/>
      <c r="F147" s="133"/>
      <c r="G147" s="133"/>
      <c r="H147" s="134"/>
      <c r="I147" s="138">
        <f>SUM(I146)</f>
        <v>0</v>
      </c>
      <c r="J147" s="128">
        <f>SUM(J146)</f>
        <v>0</v>
      </c>
    </row>
    <row r="148" spans="1:10" ht="12.75" hidden="1">
      <c r="A148" s="139">
        <v>3613</v>
      </c>
      <c r="B148" s="140">
        <v>6119</v>
      </c>
      <c r="C148" s="126" t="s">
        <v>130</v>
      </c>
      <c r="D148" s="129"/>
      <c r="E148" s="133"/>
      <c r="F148" s="133"/>
      <c r="G148" s="133"/>
      <c r="H148" s="134"/>
      <c r="I148" s="138"/>
      <c r="J148" s="128"/>
    </row>
    <row r="149" spans="1:10" ht="12.75" hidden="1">
      <c r="A149" s="139">
        <v>3613</v>
      </c>
      <c r="B149" s="140">
        <v>6121</v>
      </c>
      <c r="C149" s="126" t="s">
        <v>131</v>
      </c>
      <c r="D149" s="129" t="s">
        <v>128</v>
      </c>
      <c r="E149" s="133">
        <v>587.4</v>
      </c>
      <c r="F149" s="133">
        <v>2500</v>
      </c>
      <c r="G149" s="133">
        <v>2150</v>
      </c>
      <c r="H149" s="134"/>
      <c r="I149" s="138"/>
      <c r="J149" s="128">
        <v>45000</v>
      </c>
    </row>
    <row r="150" spans="1:10" ht="12.75" hidden="1">
      <c r="A150" s="141">
        <v>3613</v>
      </c>
      <c r="B150" s="140"/>
      <c r="C150" s="132" t="s">
        <v>132</v>
      </c>
      <c r="D150" s="129" t="s">
        <v>128</v>
      </c>
      <c r="E150" s="133"/>
      <c r="F150" s="133"/>
      <c r="G150" s="133"/>
      <c r="H150" s="134"/>
      <c r="I150" s="138">
        <f>SUM(I149)</f>
        <v>0</v>
      </c>
      <c r="J150" s="128">
        <v>0</v>
      </c>
    </row>
    <row r="151" spans="1:10" ht="12.75" hidden="1">
      <c r="A151" s="139">
        <v>2333</v>
      </c>
      <c r="B151" s="140">
        <v>6121</v>
      </c>
      <c r="C151" s="126" t="s">
        <v>133</v>
      </c>
      <c r="D151" s="129" t="s">
        <v>68</v>
      </c>
      <c r="E151" s="133"/>
      <c r="F151" s="133">
        <v>8000</v>
      </c>
      <c r="G151" s="133"/>
      <c r="H151" s="134"/>
      <c r="I151" s="138"/>
      <c r="J151" s="128"/>
    </row>
    <row r="152" spans="1:10" ht="12.75" hidden="1">
      <c r="A152" s="102">
        <v>3421</v>
      </c>
      <c r="B152" s="103">
        <v>6212</v>
      </c>
      <c r="C152" s="104" t="s">
        <v>134</v>
      </c>
      <c r="D152" s="129" t="s">
        <v>78</v>
      </c>
      <c r="E152" s="142">
        <v>50</v>
      </c>
      <c r="F152" s="143"/>
      <c r="G152" s="143"/>
      <c r="H152" s="144"/>
      <c r="I152" s="143"/>
      <c r="J152" s="145"/>
    </row>
    <row r="153" spans="1:10" ht="12.75" hidden="1">
      <c r="A153" s="146">
        <v>3421</v>
      </c>
      <c r="B153" s="103"/>
      <c r="C153" s="147" t="s">
        <v>135</v>
      </c>
      <c r="D153" s="129" t="s">
        <v>136</v>
      </c>
      <c r="E153" s="142"/>
      <c r="F153" s="148"/>
      <c r="G153" s="148"/>
      <c r="H153" s="149"/>
      <c r="I153" s="150">
        <f>SUM(I152)</f>
        <v>0</v>
      </c>
      <c r="J153" s="151">
        <f>SUM(J151:J152)</f>
        <v>0</v>
      </c>
    </row>
    <row r="154" spans="1:10" ht="12.75" hidden="1">
      <c r="A154" s="102">
        <v>5512</v>
      </c>
      <c r="B154" s="103">
        <v>6121</v>
      </c>
      <c r="C154" s="104" t="s">
        <v>137</v>
      </c>
      <c r="D154" s="129" t="s">
        <v>93</v>
      </c>
      <c r="E154" s="142"/>
      <c r="F154" s="148"/>
      <c r="G154" s="148"/>
      <c r="H154" s="152"/>
      <c r="I154" s="143"/>
      <c r="J154" s="145">
        <v>10000</v>
      </c>
    </row>
    <row r="155" spans="1:10" ht="12.75" hidden="1">
      <c r="A155" s="139">
        <v>5512</v>
      </c>
      <c r="B155" s="140">
        <v>6122</v>
      </c>
      <c r="C155" s="126" t="s">
        <v>138</v>
      </c>
      <c r="D155" s="129" t="s">
        <v>93</v>
      </c>
      <c r="E155" s="133">
        <v>549.1</v>
      </c>
      <c r="F155" s="133"/>
      <c r="G155" s="133"/>
      <c r="H155" s="134"/>
      <c r="I155" s="138"/>
      <c r="J155" s="128"/>
    </row>
    <row r="156" spans="1:10" ht="12.75" hidden="1">
      <c r="A156" s="146">
        <v>5512</v>
      </c>
      <c r="B156" s="153"/>
      <c r="C156" s="147" t="s">
        <v>97</v>
      </c>
      <c r="D156" s="105" t="s">
        <v>93</v>
      </c>
      <c r="E156" s="153"/>
      <c r="F156" s="153"/>
      <c r="G156" s="153"/>
      <c r="H156" s="152"/>
      <c r="I156" s="154">
        <f>SUM(I154:I155)</f>
        <v>0</v>
      </c>
      <c r="J156" s="155">
        <v>0</v>
      </c>
    </row>
    <row r="157" spans="1:10" ht="12.75" hidden="1">
      <c r="A157" s="139">
        <v>6171</v>
      </c>
      <c r="B157" s="140">
        <v>6121</v>
      </c>
      <c r="C157" s="126" t="s">
        <v>139</v>
      </c>
      <c r="D157" s="129" t="s">
        <v>14</v>
      </c>
      <c r="E157" s="133">
        <v>2250.7</v>
      </c>
      <c r="F157" s="133">
        <v>2400</v>
      </c>
      <c r="G157" s="133">
        <v>7.7</v>
      </c>
      <c r="H157" s="134"/>
      <c r="I157" s="138">
        <v>0</v>
      </c>
      <c r="J157" s="128">
        <v>3500</v>
      </c>
    </row>
    <row r="158" spans="1:10" ht="12.75" hidden="1">
      <c r="A158" s="139">
        <v>6171</v>
      </c>
      <c r="B158" s="140">
        <v>6122</v>
      </c>
      <c r="C158" s="126" t="s">
        <v>140</v>
      </c>
      <c r="D158" s="156" t="s">
        <v>14</v>
      </c>
      <c r="E158" s="157"/>
      <c r="F158" s="133">
        <v>5000</v>
      </c>
      <c r="G158" s="157"/>
      <c r="H158" s="158"/>
      <c r="I158" s="159"/>
      <c r="J158" s="160"/>
    </row>
    <row r="159" spans="1:10" ht="12.75" hidden="1">
      <c r="A159" s="146">
        <v>6171</v>
      </c>
      <c r="B159" s="153"/>
      <c r="C159" s="147" t="s">
        <v>113</v>
      </c>
      <c r="D159" s="105" t="s">
        <v>14</v>
      </c>
      <c r="E159" s="153"/>
      <c r="F159" s="153"/>
      <c r="G159" s="153"/>
      <c r="H159" s="161"/>
      <c r="I159" s="138">
        <f>SUM(I157:I158)</f>
        <v>0</v>
      </c>
      <c r="J159" s="128">
        <v>0</v>
      </c>
    </row>
    <row r="160" spans="1:10" ht="12.75" hidden="1">
      <c r="A160" s="97">
        <v>3113</v>
      </c>
      <c r="B160" s="162">
        <v>6121</v>
      </c>
      <c r="C160" s="163" t="s">
        <v>141</v>
      </c>
      <c r="D160" s="93"/>
      <c r="E160" s="162"/>
      <c r="F160" s="162"/>
      <c r="G160" s="162"/>
      <c r="H160" s="87"/>
      <c r="I160" s="88"/>
      <c r="J160" s="89">
        <v>270</v>
      </c>
    </row>
    <row r="161" spans="1:10" ht="12.75" hidden="1">
      <c r="A161" s="97">
        <v>3113</v>
      </c>
      <c r="B161" s="162">
        <v>6121</v>
      </c>
      <c r="C161" s="71" t="s">
        <v>142</v>
      </c>
      <c r="D161" s="93"/>
      <c r="E161" s="162"/>
      <c r="F161" s="162"/>
      <c r="G161" s="162"/>
      <c r="H161" s="87"/>
      <c r="I161" s="88"/>
      <c r="J161" s="89">
        <v>534.3</v>
      </c>
    </row>
    <row r="162" spans="1:10" ht="12.75">
      <c r="A162" s="91">
        <v>3113</v>
      </c>
      <c r="B162" s="162"/>
      <c r="C162" s="92" t="s">
        <v>143</v>
      </c>
      <c r="D162" s="93" t="s">
        <v>71</v>
      </c>
      <c r="E162" s="162"/>
      <c r="F162" s="162"/>
      <c r="G162" s="162"/>
      <c r="H162" s="87"/>
      <c r="I162" s="88"/>
      <c r="J162" s="164">
        <f>SUM(J160:J161)</f>
        <v>804.3</v>
      </c>
    </row>
    <row r="163" spans="1:10" ht="12.75" hidden="1">
      <c r="A163" s="97">
        <v>3319</v>
      </c>
      <c r="B163" s="110">
        <v>6121</v>
      </c>
      <c r="C163" s="165" t="s">
        <v>144</v>
      </c>
      <c r="D163" s="93" t="s">
        <v>78</v>
      </c>
      <c r="E163" s="162"/>
      <c r="F163" s="162"/>
      <c r="G163" s="162"/>
      <c r="H163" s="87"/>
      <c r="I163" s="88"/>
      <c r="J163" s="164">
        <v>55</v>
      </c>
    </row>
    <row r="164" spans="1:10" ht="12.75">
      <c r="A164" s="91">
        <v>3319</v>
      </c>
      <c r="B164" s="162"/>
      <c r="C164" s="92" t="s">
        <v>145</v>
      </c>
      <c r="D164" s="93" t="s">
        <v>78</v>
      </c>
      <c r="E164" s="162"/>
      <c r="F164" s="162"/>
      <c r="G164" s="162"/>
      <c r="H164" s="87"/>
      <c r="I164" s="88"/>
      <c r="J164" s="164">
        <f>J163</f>
        <v>55</v>
      </c>
    </row>
    <row r="165" spans="1:10" ht="12.75" hidden="1">
      <c r="A165" s="97">
        <v>3421</v>
      </c>
      <c r="B165" s="70">
        <v>6121</v>
      </c>
      <c r="C165" s="71" t="s">
        <v>146</v>
      </c>
      <c r="D165" s="93" t="s">
        <v>78</v>
      </c>
      <c r="E165" s="73">
        <v>1386.5</v>
      </c>
      <c r="F165" s="73">
        <v>1100</v>
      </c>
      <c r="G165" s="73">
        <v>1200</v>
      </c>
      <c r="H165" s="94">
        <v>1400</v>
      </c>
      <c r="I165" s="95">
        <v>1500</v>
      </c>
      <c r="J165" s="166">
        <v>60</v>
      </c>
    </row>
    <row r="166" spans="1:10" ht="12.75">
      <c r="A166" s="91">
        <v>3421</v>
      </c>
      <c r="B166" s="70"/>
      <c r="C166" s="92" t="s">
        <v>147</v>
      </c>
      <c r="D166" s="93" t="s">
        <v>78</v>
      </c>
      <c r="E166" s="73"/>
      <c r="F166" s="73"/>
      <c r="G166" s="73"/>
      <c r="H166" s="94"/>
      <c r="I166" s="95"/>
      <c r="J166" s="166">
        <f>J165</f>
        <v>60</v>
      </c>
    </row>
    <row r="167" spans="1:10" ht="12.75">
      <c r="A167" s="207" t="s">
        <v>148</v>
      </c>
      <c r="B167" s="208"/>
      <c r="C167" s="208"/>
      <c r="D167" s="209"/>
      <c r="E167" s="167">
        <f>SUM(E137:E157)</f>
        <v>9896.599999999999</v>
      </c>
      <c r="F167" s="167">
        <f>SUM(F137:F157)</f>
        <v>24400</v>
      </c>
      <c r="G167" s="167">
        <f>SUM(G137:G157)</f>
        <v>8957.7</v>
      </c>
      <c r="H167" s="167"/>
      <c r="I167" s="168">
        <f>I139+I145+I147+I150+I153+I156+I159</f>
        <v>28000</v>
      </c>
      <c r="J167" s="169">
        <f>J162+J164+J166</f>
        <v>919.3</v>
      </c>
    </row>
    <row r="168" spans="1:10" ht="16.5" thickBot="1">
      <c r="A168" s="210" t="s">
        <v>149</v>
      </c>
      <c r="B168" s="211"/>
      <c r="C168" s="211"/>
      <c r="D168" s="212"/>
      <c r="E168" s="170">
        <f>(E136+E167)</f>
        <v>19502.069999999996</v>
      </c>
      <c r="F168" s="170">
        <f>(F136+F167)</f>
        <v>31317</v>
      </c>
      <c r="G168" s="170">
        <f>(G136+G167)</f>
        <v>17817.4</v>
      </c>
      <c r="H168" s="170">
        <f>SUM(H136,H167)</f>
        <v>10062</v>
      </c>
      <c r="I168" s="171">
        <f>SUM(I136,I167)</f>
        <v>39740</v>
      </c>
      <c r="J168" s="172">
        <f>J136+J167</f>
        <v>12532.3</v>
      </c>
    </row>
    <row r="170" spans="1:11" ht="12.75" customHeight="1">
      <c r="A170" s="213"/>
      <c r="B170" s="213"/>
      <c r="C170" s="213"/>
      <c r="D170" s="213"/>
      <c r="E170" s="213"/>
      <c r="F170" s="213"/>
      <c r="G170" s="213"/>
      <c r="H170" s="213"/>
      <c r="I170" s="213"/>
      <c r="J170" s="213"/>
      <c r="K170" s="213"/>
    </row>
    <row r="171" spans="1:11" ht="12.75">
      <c r="A171" s="213"/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</row>
    <row r="172" spans="1:11" ht="12.75">
      <c r="A172" s="213"/>
      <c r="B172" s="213"/>
      <c r="C172" s="213"/>
      <c r="D172" s="213"/>
      <c r="E172" s="213"/>
      <c r="F172" s="213"/>
      <c r="G172" s="213"/>
      <c r="H172" s="213"/>
      <c r="I172" s="213"/>
      <c r="J172" s="213"/>
      <c r="K172" s="213"/>
    </row>
    <row r="173" spans="1:11" ht="12.75">
      <c r="A173" s="213"/>
      <c r="B173" s="213"/>
      <c r="C173" s="213"/>
      <c r="D173" s="213"/>
      <c r="E173" s="213"/>
      <c r="F173" s="213"/>
      <c r="G173" s="213"/>
      <c r="H173" s="213"/>
      <c r="I173" s="213"/>
      <c r="J173" s="213"/>
      <c r="K173" s="213"/>
    </row>
    <row r="174" spans="1:11" ht="12.75">
      <c r="A174" s="213"/>
      <c r="B174" s="213"/>
      <c r="C174" s="213"/>
      <c r="D174" s="213"/>
      <c r="E174" s="213"/>
      <c r="F174" s="213"/>
      <c r="G174" s="213"/>
      <c r="H174" s="213"/>
      <c r="I174" s="213"/>
      <c r="J174" s="213"/>
      <c r="K174" s="213"/>
    </row>
    <row r="175" spans="1:11" ht="12.75">
      <c r="A175" s="174"/>
      <c r="B175" s="174"/>
      <c r="C175" s="174"/>
      <c r="D175" s="174"/>
      <c r="E175" s="174"/>
      <c r="F175" s="174"/>
      <c r="G175" s="174"/>
      <c r="H175" s="174"/>
      <c r="I175" s="174"/>
      <c r="J175" s="174"/>
      <c r="K175" s="174"/>
    </row>
    <row r="176" spans="1:10" ht="12.75">
      <c r="A176" s="175"/>
      <c r="B176" s="176"/>
      <c r="C176" s="176"/>
      <c r="D176" s="177"/>
      <c r="E176" s="176"/>
      <c r="F176" s="176"/>
      <c r="G176" s="176"/>
      <c r="H176" s="176"/>
      <c r="I176" s="176"/>
      <c r="J176" s="176"/>
    </row>
    <row r="177" spans="1:11" ht="12.75">
      <c r="A177" s="202"/>
      <c r="B177" s="202"/>
      <c r="C177" s="202"/>
      <c r="D177" s="202"/>
      <c r="E177" s="202"/>
      <c r="F177" s="202"/>
      <c r="G177" s="202"/>
      <c r="H177" s="202"/>
      <c r="I177" s="202"/>
      <c r="J177" s="202"/>
      <c r="K177" s="202"/>
    </row>
    <row r="178" spans="1:11" ht="12.75">
      <c r="A178" s="202"/>
      <c r="B178" s="202"/>
      <c r="C178" s="202"/>
      <c r="D178" s="202"/>
      <c r="E178" s="202"/>
      <c r="F178" s="202"/>
      <c r="G178" s="202"/>
      <c r="H178" s="202"/>
      <c r="I178" s="202"/>
      <c r="J178" s="202"/>
      <c r="K178" s="202"/>
    </row>
    <row r="179" spans="1:10" ht="12.75">
      <c r="A179" s="175"/>
      <c r="B179" s="176"/>
      <c r="C179" s="176"/>
      <c r="D179" s="177"/>
      <c r="E179" s="176"/>
      <c r="F179" s="176"/>
      <c r="G179" s="176"/>
      <c r="H179" s="176"/>
      <c r="I179" s="176"/>
      <c r="J179" s="176"/>
    </row>
    <row r="180" spans="1:10" ht="12.75">
      <c r="A180" s="179"/>
      <c r="B180" s="179"/>
      <c r="C180" s="179"/>
      <c r="D180" s="179"/>
      <c r="E180" s="180"/>
      <c r="F180" s="180"/>
      <c r="G180" s="180"/>
      <c r="H180" s="180"/>
      <c r="I180" s="180"/>
      <c r="J180" s="180"/>
    </row>
    <row r="181" spans="1:11" ht="12.75">
      <c r="A181" s="173"/>
      <c r="B181" s="173"/>
      <c r="C181" s="173"/>
      <c r="D181" s="173"/>
      <c r="E181" s="173"/>
      <c r="F181" s="173"/>
      <c r="G181" s="173"/>
      <c r="H181" s="173"/>
      <c r="I181" s="173"/>
      <c r="J181" s="173"/>
      <c r="K181" s="173"/>
    </row>
    <row r="182" spans="1:11" ht="12.75">
      <c r="A182" s="173"/>
      <c r="B182" s="173"/>
      <c r="C182" s="173"/>
      <c r="D182" s="173"/>
      <c r="E182" s="173"/>
      <c r="F182" s="173"/>
      <c r="G182" s="173"/>
      <c r="H182" s="173"/>
      <c r="I182" s="173"/>
      <c r="J182" s="173"/>
      <c r="K182" s="173"/>
    </row>
    <row r="183" spans="1:11" ht="12.75">
      <c r="A183" s="173"/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</row>
    <row r="184" spans="1:11" ht="12.75">
      <c r="A184" s="173"/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</row>
    <row r="185" spans="1:11" ht="12.75">
      <c r="A185" s="173"/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</row>
    <row r="186" spans="1:10" ht="12.75">
      <c r="A186" s="176"/>
      <c r="B186" s="176"/>
      <c r="C186" s="176"/>
      <c r="D186" s="177"/>
      <c r="E186" s="176"/>
      <c r="F186" s="176"/>
      <c r="G186" s="176"/>
      <c r="H186" s="176"/>
      <c r="I186" s="176"/>
      <c r="J186" s="176"/>
    </row>
    <row r="187" spans="1:10" ht="12.75">
      <c r="A187" s="176"/>
      <c r="B187" s="176"/>
      <c r="C187" s="176"/>
      <c r="D187" s="177"/>
      <c r="E187" s="176"/>
      <c r="F187" s="176"/>
      <c r="G187" s="176"/>
      <c r="H187" s="176"/>
      <c r="I187" s="176"/>
      <c r="J187" s="176"/>
    </row>
    <row r="188" spans="1:10" ht="12.75">
      <c r="A188" s="176"/>
      <c r="B188" s="176"/>
      <c r="C188" s="176"/>
      <c r="D188" s="177"/>
      <c r="E188" s="176"/>
      <c r="F188" s="176"/>
      <c r="G188" s="176"/>
      <c r="H188" s="176"/>
      <c r="I188" s="176"/>
      <c r="J188" s="176"/>
    </row>
    <row r="189" spans="1:10" ht="12.75">
      <c r="A189" s="176"/>
      <c r="B189" s="176"/>
      <c r="C189" s="176"/>
      <c r="D189" s="177"/>
      <c r="E189" s="176"/>
      <c r="F189" s="176"/>
      <c r="G189" s="176"/>
      <c r="H189" s="176"/>
      <c r="I189" s="176"/>
      <c r="J189" s="176"/>
    </row>
    <row r="190" spans="1:10" ht="12.75">
      <c r="A190" s="176"/>
      <c r="B190" s="176"/>
      <c r="C190" s="176"/>
      <c r="D190" s="177"/>
      <c r="E190" s="176"/>
      <c r="F190" s="176"/>
      <c r="G190" s="176"/>
      <c r="H190" s="176"/>
      <c r="I190" s="176"/>
      <c r="J190" s="176"/>
    </row>
    <row r="191" spans="1:10" ht="12.75">
      <c r="A191" s="176"/>
      <c r="B191" s="176"/>
      <c r="C191" s="176"/>
      <c r="D191" s="177"/>
      <c r="E191" s="176"/>
      <c r="F191" s="176"/>
      <c r="G191" s="176"/>
      <c r="H191" s="176"/>
      <c r="I191" s="176"/>
      <c r="J191" s="176"/>
    </row>
    <row r="192" spans="1:10" ht="12.75">
      <c r="A192" s="176"/>
      <c r="B192" s="176"/>
      <c r="C192" s="176"/>
      <c r="D192" s="177"/>
      <c r="E192" s="176"/>
      <c r="F192" s="176"/>
      <c r="G192" s="176"/>
      <c r="H192" s="176"/>
      <c r="I192" s="176"/>
      <c r="J192" s="176"/>
    </row>
    <row r="193" spans="1:10" ht="12.75">
      <c r="A193" s="176"/>
      <c r="B193" s="176"/>
      <c r="C193" s="176"/>
      <c r="D193" s="177"/>
      <c r="E193" s="176"/>
      <c r="F193" s="176"/>
      <c r="G193" s="176"/>
      <c r="H193" s="176"/>
      <c r="I193" s="176"/>
      <c r="J193" s="176"/>
    </row>
    <row r="194" spans="1:10" ht="12.75">
      <c r="A194" s="176"/>
      <c r="B194" s="176"/>
      <c r="C194" s="176"/>
      <c r="D194" s="177"/>
      <c r="E194" s="176"/>
      <c r="F194" s="176"/>
      <c r="G194" s="176"/>
      <c r="H194" s="176"/>
      <c r="I194" s="176"/>
      <c r="J194" s="176"/>
    </row>
    <row r="195" spans="1:10" ht="12.75">
      <c r="A195" s="176"/>
      <c r="B195" s="176"/>
      <c r="C195" s="176"/>
      <c r="D195" s="177"/>
      <c r="E195" s="176"/>
      <c r="F195" s="176"/>
      <c r="G195" s="176"/>
      <c r="H195" s="176"/>
      <c r="I195" s="176"/>
      <c r="J195" s="176"/>
    </row>
    <row r="196" spans="1:10" ht="12.75">
      <c r="A196" s="176"/>
      <c r="B196" s="176"/>
      <c r="C196" s="176"/>
      <c r="D196" s="177"/>
      <c r="E196" s="176"/>
      <c r="F196" s="176"/>
      <c r="G196" s="176"/>
      <c r="H196" s="176"/>
      <c r="I196" s="176"/>
      <c r="J196" s="176"/>
    </row>
    <row r="197" spans="1:10" ht="12.75">
      <c r="A197" s="176"/>
      <c r="B197" s="176"/>
      <c r="C197" s="176"/>
      <c r="D197" s="177"/>
      <c r="E197" s="176"/>
      <c r="F197" s="176"/>
      <c r="G197" s="176"/>
      <c r="H197" s="176"/>
      <c r="I197" s="176"/>
      <c r="J197" s="176"/>
    </row>
    <row r="198" spans="1:10" ht="12.75">
      <c r="A198" s="176"/>
      <c r="B198" s="176"/>
      <c r="C198" s="176"/>
      <c r="D198" s="177"/>
      <c r="E198" s="176"/>
      <c r="F198" s="176"/>
      <c r="G198" s="176"/>
      <c r="H198" s="176"/>
      <c r="I198" s="176"/>
      <c r="J198" s="176"/>
    </row>
    <row r="199" spans="1:10" ht="12.75">
      <c r="A199" s="176"/>
      <c r="B199" s="176"/>
      <c r="C199" s="176"/>
      <c r="D199" s="177"/>
      <c r="E199" s="176"/>
      <c r="F199" s="176"/>
      <c r="G199" s="176"/>
      <c r="H199" s="176"/>
      <c r="I199" s="176"/>
      <c r="J199" s="176"/>
    </row>
    <row r="200" spans="1:10" ht="12.75">
      <c r="A200" s="176"/>
      <c r="B200" s="176"/>
      <c r="C200" s="176"/>
      <c r="D200" s="177"/>
      <c r="E200" s="176"/>
      <c r="F200" s="176"/>
      <c r="G200" s="176"/>
      <c r="H200" s="176"/>
      <c r="I200" s="176"/>
      <c r="J200" s="176"/>
    </row>
    <row r="201" spans="1:10" ht="12.75">
      <c r="A201" s="176"/>
      <c r="B201" s="176"/>
      <c r="C201" s="176"/>
      <c r="D201" s="177"/>
      <c r="E201" s="176"/>
      <c r="F201" s="176"/>
      <c r="G201" s="176"/>
      <c r="H201" s="176"/>
      <c r="I201" s="176"/>
      <c r="J201" s="176"/>
    </row>
    <row r="202" spans="1:10" ht="12.75">
      <c r="A202" s="176"/>
      <c r="B202" s="176"/>
      <c r="C202" s="176"/>
      <c r="D202" s="177"/>
      <c r="E202" s="176"/>
      <c r="F202" s="176"/>
      <c r="G202" s="176"/>
      <c r="H202" s="176"/>
      <c r="I202" s="176"/>
      <c r="J202" s="176"/>
    </row>
    <row r="203" spans="1:10" ht="12.75">
      <c r="A203" s="176"/>
      <c r="B203" s="176"/>
      <c r="C203" s="176"/>
      <c r="D203" s="177"/>
      <c r="E203" s="176"/>
      <c r="F203" s="176"/>
      <c r="G203" s="176"/>
      <c r="H203" s="176"/>
      <c r="I203" s="176"/>
      <c r="J203" s="176"/>
    </row>
    <row r="204" spans="1:10" ht="12.75">
      <c r="A204" s="176"/>
      <c r="B204" s="176"/>
      <c r="C204" s="176"/>
      <c r="D204" s="177"/>
      <c r="E204" s="176"/>
      <c r="F204" s="176"/>
      <c r="G204" s="176"/>
      <c r="H204" s="176"/>
      <c r="I204" s="176"/>
      <c r="J204" s="176"/>
    </row>
    <row r="205" spans="1:10" ht="12.75">
      <c r="A205" s="176"/>
      <c r="B205" s="176"/>
      <c r="C205" s="176"/>
      <c r="D205" s="177"/>
      <c r="E205" s="176"/>
      <c r="F205" s="176"/>
      <c r="G205" s="176"/>
      <c r="H205" s="176"/>
      <c r="I205" s="176"/>
      <c r="J205" s="176"/>
    </row>
    <row r="206" spans="1:10" ht="12.75">
      <c r="A206" s="176"/>
      <c r="B206" s="176"/>
      <c r="C206" s="176"/>
      <c r="D206" s="177"/>
      <c r="E206" s="176"/>
      <c r="F206" s="176"/>
      <c r="G206" s="176"/>
      <c r="H206" s="176"/>
      <c r="I206" s="176"/>
      <c r="J206" s="176"/>
    </row>
    <row r="207" spans="1:10" ht="12.75">
      <c r="A207" s="176"/>
      <c r="B207" s="176"/>
      <c r="C207" s="176"/>
      <c r="D207" s="177"/>
      <c r="E207" s="176"/>
      <c r="F207" s="176"/>
      <c r="G207" s="176"/>
      <c r="H207" s="176"/>
      <c r="I207" s="176"/>
      <c r="J207" s="176"/>
    </row>
    <row r="208" spans="1:10" ht="12.75">
      <c r="A208" s="176"/>
      <c r="B208" s="176"/>
      <c r="C208" s="176"/>
      <c r="D208" s="177"/>
      <c r="E208" s="176"/>
      <c r="F208" s="176"/>
      <c r="G208" s="176"/>
      <c r="H208" s="176"/>
      <c r="I208" s="176"/>
      <c r="J208" s="176"/>
    </row>
    <row r="209" spans="1:10" ht="12.75">
      <c r="A209" s="176"/>
      <c r="B209" s="176"/>
      <c r="C209" s="176"/>
      <c r="D209" s="177"/>
      <c r="E209" s="176"/>
      <c r="F209" s="176"/>
      <c r="G209" s="176"/>
      <c r="H209" s="176"/>
      <c r="I209" s="176"/>
      <c r="J209" s="176"/>
    </row>
    <row r="210" spans="1:10" ht="12.75">
      <c r="A210" s="176"/>
      <c r="B210" s="176"/>
      <c r="C210" s="176"/>
      <c r="D210" s="177"/>
      <c r="E210" s="176"/>
      <c r="F210" s="176"/>
      <c r="G210" s="176"/>
      <c r="H210" s="176"/>
      <c r="I210" s="176"/>
      <c r="J210" s="176"/>
    </row>
    <row r="211" spans="1:10" ht="12.75">
      <c r="A211" s="176"/>
      <c r="B211" s="176"/>
      <c r="C211" s="176"/>
      <c r="D211" s="177"/>
      <c r="E211" s="176"/>
      <c r="F211" s="176"/>
      <c r="G211" s="176"/>
      <c r="H211" s="176"/>
      <c r="I211" s="176"/>
      <c r="J211" s="176"/>
    </row>
    <row r="212" spans="1:10" ht="12.75">
      <c r="A212" s="176"/>
      <c r="B212" s="176"/>
      <c r="C212" s="176"/>
      <c r="D212" s="177"/>
      <c r="E212" s="176"/>
      <c r="F212" s="176"/>
      <c r="G212" s="176"/>
      <c r="H212" s="176"/>
      <c r="I212" s="176"/>
      <c r="J212" s="176"/>
    </row>
    <row r="213" spans="1:10" ht="12.75">
      <c r="A213" s="176"/>
      <c r="B213" s="176"/>
      <c r="C213" s="176"/>
      <c r="D213" s="177"/>
      <c r="E213" s="176"/>
      <c r="F213" s="176"/>
      <c r="G213" s="176"/>
      <c r="H213" s="176"/>
      <c r="I213" s="176"/>
      <c r="J213" s="176"/>
    </row>
    <row r="214" spans="1:10" ht="12.75">
      <c r="A214" s="176"/>
      <c r="B214" s="176"/>
      <c r="C214" s="176"/>
      <c r="D214" s="177"/>
      <c r="E214" s="176"/>
      <c r="F214" s="176"/>
      <c r="G214" s="176"/>
      <c r="H214" s="176"/>
      <c r="I214" s="176"/>
      <c r="J214" s="176"/>
    </row>
    <row r="215" spans="1:10" ht="12.75">
      <c r="A215" s="176"/>
      <c r="B215" s="176"/>
      <c r="C215" s="176"/>
      <c r="D215" s="177"/>
      <c r="E215" s="176"/>
      <c r="F215" s="176"/>
      <c r="G215" s="176"/>
      <c r="H215" s="176"/>
      <c r="I215" s="176"/>
      <c r="J215" s="176"/>
    </row>
    <row r="216" spans="1:10" ht="12.75">
      <c r="A216" s="176"/>
      <c r="B216" s="176"/>
      <c r="C216" s="176"/>
      <c r="D216" s="177"/>
      <c r="E216" s="176"/>
      <c r="F216" s="176"/>
      <c r="G216" s="176"/>
      <c r="H216" s="176"/>
      <c r="I216" s="176"/>
      <c r="J216" s="176"/>
    </row>
    <row r="217" spans="1:10" ht="12.75">
      <c r="A217" s="176"/>
      <c r="B217" s="176"/>
      <c r="C217" s="176"/>
      <c r="D217" s="177"/>
      <c r="E217" s="176"/>
      <c r="F217" s="176"/>
      <c r="G217" s="176"/>
      <c r="H217" s="176"/>
      <c r="I217" s="176"/>
      <c r="J217" s="176"/>
    </row>
    <row r="218" spans="1:10" ht="12.75">
      <c r="A218" s="176"/>
      <c r="B218" s="176"/>
      <c r="C218" s="176"/>
      <c r="D218" s="177"/>
      <c r="E218" s="176"/>
      <c r="F218" s="176"/>
      <c r="G218" s="176"/>
      <c r="H218" s="176"/>
      <c r="I218" s="176"/>
      <c r="J218" s="176"/>
    </row>
    <row r="219" spans="1:10" ht="12.75">
      <c r="A219" s="176"/>
      <c r="B219" s="176"/>
      <c r="C219" s="176"/>
      <c r="D219" s="177"/>
      <c r="E219" s="176"/>
      <c r="F219" s="176"/>
      <c r="G219" s="176"/>
      <c r="H219" s="176"/>
      <c r="I219" s="176"/>
      <c r="J219" s="176"/>
    </row>
    <row r="220" spans="1:10" ht="12.75">
      <c r="A220" s="176"/>
      <c r="B220" s="176"/>
      <c r="C220" s="176"/>
      <c r="D220" s="177"/>
      <c r="E220" s="176"/>
      <c r="F220" s="176"/>
      <c r="G220" s="176"/>
      <c r="H220" s="176"/>
      <c r="I220" s="176"/>
      <c r="J220" s="176"/>
    </row>
    <row r="221" spans="1:10" ht="12.75">
      <c r="A221" s="176"/>
      <c r="B221" s="176"/>
      <c r="C221" s="176"/>
      <c r="D221" s="177"/>
      <c r="E221" s="176"/>
      <c r="F221" s="176"/>
      <c r="G221" s="176"/>
      <c r="H221" s="176"/>
      <c r="I221" s="176"/>
      <c r="J221" s="176"/>
    </row>
    <row r="222" spans="1:10" ht="12.75">
      <c r="A222" s="176"/>
      <c r="B222" s="176"/>
      <c r="C222" s="176"/>
      <c r="D222" s="177"/>
      <c r="E222" s="176"/>
      <c r="F222" s="176"/>
      <c r="G222" s="176"/>
      <c r="H222" s="176"/>
      <c r="I222" s="176"/>
      <c r="J222" s="176"/>
    </row>
    <row r="223" spans="1:10" ht="12.75">
      <c r="A223" s="176"/>
      <c r="B223" s="176"/>
      <c r="C223" s="176"/>
      <c r="D223" s="177"/>
      <c r="E223" s="176"/>
      <c r="F223" s="176"/>
      <c r="G223" s="176"/>
      <c r="H223" s="176"/>
      <c r="I223" s="176"/>
      <c r="J223" s="176"/>
    </row>
    <row r="224" spans="1:10" ht="12.75">
      <c r="A224" s="176"/>
      <c r="B224" s="176"/>
      <c r="C224" s="176"/>
      <c r="D224" s="177"/>
      <c r="E224" s="176"/>
      <c r="F224" s="176"/>
      <c r="G224" s="176"/>
      <c r="H224" s="176"/>
      <c r="I224" s="176"/>
      <c r="J224" s="176"/>
    </row>
    <row r="225" spans="1:10" ht="12.75">
      <c r="A225" s="176"/>
      <c r="B225" s="176"/>
      <c r="C225" s="176"/>
      <c r="D225" s="177"/>
      <c r="E225" s="176"/>
      <c r="F225" s="176"/>
      <c r="G225" s="176"/>
      <c r="H225" s="176"/>
      <c r="I225" s="176"/>
      <c r="J225" s="176"/>
    </row>
    <row r="226" spans="1:10" ht="12.75">
      <c r="A226" s="176"/>
      <c r="B226" s="176"/>
      <c r="C226" s="176"/>
      <c r="D226" s="177"/>
      <c r="E226" s="176"/>
      <c r="F226" s="176"/>
      <c r="G226" s="176"/>
      <c r="H226" s="176"/>
      <c r="I226" s="176"/>
      <c r="J226" s="176"/>
    </row>
    <row r="227" spans="1:10" ht="12.75">
      <c r="A227" s="176"/>
      <c r="B227" s="176"/>
      <c r="C227" s="176"/>
      <c r="D227" s="177"/>
      <c r="E227" s="176"/>
      <c r="F227" s="176"/>
      <c r="G227" s="176"/>
      <c r="H227" s="176"/>
      <c r="I227" s="176"/>
      <c r="J227" s="176"/>
    </row>
    <row r="228" spans="1:10" ht="12.75">
      <c r="A228" s="176"/>
      <c r="B228" s="176"/>
      <c r="C228" s="176"/>
      <c r="D228" s="177"/>
      <c r="E228" s="176"/>
      <c r="F228" s="176"/>
      <c r="G228" s="176"/>
      <c r="H228" s="176"/>
      <c r="I228" s="176"/>
      <c r="J228" s="176"/>
    </row>
    <row r="229" spans="1:10" ht="12.75">
      <c r="A229" s="176"/>
      <c r="B229" s="176"/>
      <c r="C229" s="176"/>
      <c r="D229" s="177"/>
      <c r="E229" s="176"/>
      <c r="F229" s="176"/>
      <c r="G229" s="176"/>
      <c r="H229" s="176"/>
      <c r="I229" s="176"/>
      <c r="J229" s="176"/>
    </row>
    <row r="230" spans="1:10" ht="12.75">
      <c r="A230" s="176"/>
      <c r="B230" s="176"/>
      <c r="C230" s="176"/>
      <c r="D230" s="177"/>
      <c r="E230" s="176"/>
      <c r="F230" s="176"/>
      <c r="G230" s="176"/>
      <c r="H230" s="176"/>
      <c r="I230" s="176"/>
      <c r="J230" s="176"/>
    </row>
    <row r="231" spans="1:10" ht="12.75">
      <c r="A231" s="176"/>
      <c r="B231" s="176"/>
      <c r="C231" s="176"/>
      <c r="D231" s="177"/>
      <c r="E231" s="176"/>
      <c r="F231" s="176"/>
      <c r="G231" s="176"/>
      <c r="H231" s="176"/>
      <c r="I231" s="176"/>
      <c r="J231" s="176"/>
    </row>
    <row r="232" spans="1:10" ht="12.75">
      <c r="A232" s="176"/>
      <c r="B232" s="176"/>
      <c r="C232" s="176"/>
      <c r="D232" s="177"/>
      <c r="E232" s="176"/>
      <c r="F232" s="176"/>
      <c r="G232" s="176"/>
      <c r="H232" s="176"/>
      <c r="I232" s="176"/>
      <c r="J232" s="176"/>
    </row>
    <row r="233" spans="1:10" ht="12.75">
      <c r="A233" s="176"/>
      <c r="B233" s="176"/>
      <c r="C233" s="176"/>
      <c r="D233" s="177"/>
      <c r="E233" s="176"/>
      <c r="F233" s="176"/>
      <c r="G233" s="176"/>
      <c r="H233" s="176"/>
      <c r="I233" s="176"/>
      <c r="J233" s="176"/>
    </row>
    <row r="234" spans="1:10" ht="12.75">
      <c r="A234" s="176"/>
      <c r="B234" s="176"/>
      <c r="C234" s="176"/>
      <c r="D234" s="177"/>
      <c r="E234" s="176"/>
      <c r="F234" s="176"/>
      <c r="G234" s="176"/>
      <c r="H234" s="176"/>
      <c r="I234" s="176"/>
      <c r="J234" s="176"/>
    </row>
    <row r="235" spans="1:10" ht="12.75">
      <c r="A235" s="176"/>
      <c r="B235" s="176"/>
      <c r="C235" s="176"/>
      <c r="D235" s="177"/>
      <c r="E235" s="176"/>
      <c r="F235" s="176"/>
      <c r="G235" s="176"/>
      <c r="H235" s="176"/>
      <c r="I235" s="176"/>
      <c r="J235" s="176"/>
    </row>
    <row r="236" spans="1:10" ht="12.75">
      <c r="A236" s="176"/>
      <c r="B236" s="176"/>
      <c r="C236" s="176"/>
      <c r="D236" s="177"/>
      <c r="E236" s="176"/>
      <c r="F236" s="176"/>
      <c r="G236" s="176"/>
      <c r="H236" s="176"/>
      <c r="I236" s="176"/>
      <c r="J236" s="176"/>
    </row>
    <row r="237" spans="1:10" ht="12.75">
      <c r="A237" s="176"/>
      <c r="B237" s="176"/>
      <c r="C237" s="176"/>
      <c r="D237" s="177"/>
      <c r="E237" s="176"/>
      <c r="F237" s="176"/>
      <c r="G237" s="176"/>
      <c r="H237" s="176"/>
      <c r="I237" s="176"/>
      <c r="J237" s="176"/>
    </row>
    <row r="238" spans="1:10" ht="12.75">
      <c r="A238" s="176"/>
      <c r="B238" s="176"/>
      <c r="C238" s="176"/>
      <c r="D238" s="177"/>
      <c r="E238" s="176"/>
      <c r="F238" s="176"/>
      <c r="G238" s="176"/>
      <c r="H238" s="176"/>
      <c r="I238" s="176"/>
      <c r="J238" s="176"/>
    </row>
    <row r="239" spans="1:10" ht="12.75">
      <c r="A239" s="176"/>
      <c r="B239" s="176"/>
      <c r="C239" s="176"/>
      <c r="D239" s="177"/>
      <c r="E239" s="176"/>
      <c r="F239" s="176"/>
      <c r="G239" s="176"/>
      <c r="H239" s="176"/>
      <c r="I239" s="176"/>
      <c r="J239" s="176"/>
    </row>
    <row r="240" spans="1:10" ht="12.75">
      <c r="A240" s="176"/>
      <c r="B240" s="176"/>
      <c r="C240" s="176"/>
      <c r="D240" s="177"/>
      <c r="E240" s="176"/>
      <c r="F240" s="176"/>
      <c r="G240" s="176"/>
      <c r="H240" s="176"/>
      <c r="I240" s="176"/>
      <c r="J240" s="176"/>
    </row>
    <row r="241" spans="1:10" ht="12.75">
      <c r="A241" s="176"/>
      <c r="B241" s="176"/>
      <c r="C241" s="176"/>
      <c r="D241" s="177"/>
      <c r="E241" s="176"/>
      <c r="F241" s="176"/>
      <c r="G241" s="176"/>
      <c r="H241" s="176"/>
      <c r="I241" s="176"/>
      <c r="J241" s="176"/>
    </row>
    <row r="242" spans="1:10" ht="12.75">
      <c r="A242" s="176"/>
      <c r="B242" s="176"/>
      <c r="C242" s="176"/>
      <c r="D242" s="177"/>
      <c r="E242" s="176"/>
      <c r="F242" s="176"/>
      <c r="G242" s="176"/>
      <c r="H242" s="176"/>
      <c r="I242" s="176"/>
      <c r="J242" s="176"/>
    </row>
    <row r="243" spans="1:10" ht="12.75">
      <c r="A243" s="176"/>
      <c r="B243" s="176"/>
      <c r="C243" s="176"/>
      <c r="D243" s="177"/>
      <c r="E243" s="176"/>
      <c r="F243" s="176"/>
      <c r="G243" s="176"/>
      <c r="H243" s="176"/>
      <c r="I243" s="176"/>
      <c r="J243" s="176"/>
    </row>
    <row r="244" spans="1:10" ht="12.75">
      <c r="A244" s="176"/>
      <c r="B244" s="176"/>
      <c r="C244" s="176"/>
      <c r="D244" s="177"/>
      <c r="E244" s="176"/>
      <c r="F244" s="176"/>
      <c r="G244" s="176"/>
      <c r="H244" s="176"/>
      <c r="I244" s="176"/>
      <c r="J244" s="176"/>
    </row>
    <row r="245" spans="1:10" ht="12.75">
      <c r="A245" s="176"/>
      <c r="B245" s="176"/>
      <c r="C245" s="176"/>
      <c r="D245" s="177"/>
      <c r="E245" s="176"/>
      <c r="F245" s="176"/>
      <c r="G245" s="176"/>
      <c r="H245" s="176"/>
      <c r="I245" s="176"/>
      <c r="J245" s="176"/>
    </row>
    <row r="246" spans="1:10" ht="12.75">
      <c r="A246" s="176"/>
      <c r="B246" s="176"/>
      <c r="C246" s="176"/>
      <c r="D246" s="177"/>
      <c r="E246" s="176"/>
      <c r="F246" s="176"/>
      <c r="G246" s="176"/>
      <c r="H246" s="176"/>
      <c r="I246" s="176"/>
      <c r="J246" s="176"/>
    </row>
    <row r="247" spans="1:10" ht="12.75">
      <c r="A247" s="176"/>
      <c r="B247" s="176"/>
      <c r="C247" s="176"/>
      <c r="D247" s="177"/>
      <c r="E247" s="176"/>
      <c r="F247" s="176"/>
      <c r="G247" s="176"/>
      <c r="H247" s="176"/>
      <c r="I247" s="176"/>
      <c r="J247" s="176"/>
    </row>
    <row r="248" spans="1:10" ht="12.75">
      <c r="A248" s="176"/>
      <c r="B248" s="176"/>
      <c r="C248" s="176"/>
      <c r="D248" s="177"/>
      <c r="E248" s="176"/>
      <c r="F248" s="176"/>
      <c r="G248" s="176"/>
      <c r="H248" s="176"/>
      <c r="I248" s="176"/>
      <c r="J248" s="176"/>
    </row>
    <row r="249" spans="1:10" ht="12.75">
      <c r="A249" s="176"/>
      <c r="B249" s="176"/>
      <c r="C249" s="176"/>
      <c r="D249" s="177"/>
      <c r="E249" s="176"/>
      <c r="F249" s="176"/>
      <c r="G249" s="176"/>
      <c r="H249" s="176"/>
      <c r="I249" s="176"/>
      <c r="J249" s="176"/>
    </row>
    <row r="250" spans="1:10" ht="12.75">
      <c r="A250" s="176"/>
      <c r="B250" s="176"/>
      <c r="C250" s="176"/>
      <c r="D250" s="177"/>
      <c r="E250" s="176"/>
      <c r="F250" s="176"/>
      <c r="G250" s="176"/>
      <c r="H250" s="176"/>
      <c r="I250" s="176"/>
      <c r="J250" s="176"/>
    </row>
    <row r="251" spans="1:10" ht="12.75">
      <c r="A251" s="176"/>
      <c r="B251" s="176"/>
      <c r="C251" s="176"/>
      <c r="D251" s="177"/>
      <c r="E251" s="176"/>
      <c r="F251" s="176"/>
      <c r="G251" s="176"/>
      <c r="H251" s="176"/>
      <c r="I251" s="176"/>
      <c r="J251" s="176"/>
    </row>
    <row r="252" spans="1:10" ht="12.75">
      <c r="A252" s="176"/>
      <c r="B252" s="176"/>
      <c r="C252" s="176"/>
      <c r="D252" s="177"/>
      <c r="E252" s="176"/>
      <c r="F252" s="176"/>
      <c r="G252" s="176"/>
      <c r="H252" s="176"/>
      <c r="I252" s="176"/>
      <c r="J252" s="176"/>
    </row>
    <row r="253" spans="1:10" ht="12.75">
      <c r="A253" s="176"/>
      <c r="B253" s="176"/>
      <c r="C253" s="176"/>
      <c r="D253" s="177"/>
      <c r="E253" s="176"/>
      <c r="F253" s="176"/>
      <c r="G253" s="176"/>
      <c r="H253" s="176"/>
      <c r="I253" s="176"/>
      <c r="J253" s="176"/>
    </row>
    <row r="254" spans="1:10" ht="12.75">
      <c r="A254" s="176"/>
      <c r="B254" s="176"/>
      <c r="C254" s="176"/>
      <c r="D254" s="177"/>
      <c r="E254" s="176"/>
      <c r="F254" s="176"/>
      <c r="G254" s="176"/>
      <c r="H254" s="176"/>
      <c r="I254" s="176"/>
      <c r="J254" s="176"/>
    </row>
    <row r="255" spans="1:10" ht="12.75">
      <c r="A255" s="176"/>
      <c r="B255" s="176"/>
      <c r="C255" s="176"/>
      <c r="D255" s="177"/>
      <c r="E255" s="176"/>
      <c r="F255" s="176"/>
      <c r="G255" s="176"/>
      <c r="H255" s="176"/>
      <c r="I255" s="176"/>
      <c r="J255" s="176"/>
    </row>
    <row r="256" spans="1:10" ht="12.75">
      <c r="A256" s="176"/>
      <c r="B256" s="176"/>
      <c r="C256" s="176"/>
      <c r="D256" s="177"/>
      <c r="E256" s="176"/>
      <c r="F256" s="176"/>
      <c r="G256" s="176"/>
      <c r="H256" s="176"/>
      <c r="I256" s="176"/>
      <c r="J256" s="176"/>
    </row>
    <row r="257" spans="1:10" ht="12.75">
      <c r="A257" s="176"/>
      <c r="B257" s="176"/>
      <c r="C257" s="176"/>
      <c r="D257" s="177"/>
      <c r="E257" s="176"/>
      <c r="F257" s="176"/>
      <c r="G257" s="176"/>
      <c r="H257" s="176"/>
      <c r="I257" s="176"/>
      <c r="J257" s="176"/>
    </row>
    <row r="258" spans="1:10" ht="12.75">
      <c r="A258" s="176"/>
      <c r="B258" s="176"/>
      <c r="C258" s="176"/>
      <c r="D258" s="177"/>
      <c r="E258" s="176"/>
      <c r="F258" s="176"/>
      <c r="G258" s="176"/>
      <c r="H258" s="176"/>
      <c r="I258" s="176"/>
      <c r="J258" s="176"/>
    </row>
    <row r="259" spans="1:10" ht="12.75">
      <c r="A259" s="176"/>
      <c r="B259" s="176"/>
      <c r="C259" s="176"/>
      <c r="D259" s="177"/>
      <c r="E259" s="176"/>
      <c r="F259" s="176"/>
      <c r="G259" s="176"/>
      <c r="H259" s="176"/>
      <c r="I259" s="176"/>
      <c r="J259" s="176"/>
    </row>
    <row r="260" spans="1:10" ht="12.75">
      <c r="A260" s="176"/>
      <c r="B260" s="176"/>
      <c r="C260" s="176"/>
      <c r="D260" s="177"/>
      <c r="E260" s="176"/>
      <c r="F260" s="176"/>
      <c r="G260" s="176"/>
      <c r="H260" s="176"/>
      <c r="I260" s="176"/>
      <c r="J260" s="176"/>
    </row>
    <row r="261" spans="1:10" ht="12.75">
      <c r="A261" s="176"/>
      <c r="B261" s="176"/>
      <c r="C261" s="176"/>
      <c r="D261" s="177"/>
      <c r="E261" s="176"/>
      <c r="F261" s="176"/>
      <c r="G261" s="176"/>
      <c r="H261" s="176"/>
      <c r="I261" s="176"/>
      <c r="J261" s="176"/>
    </row>
    <row r="262" spans="1:10" ht="12.75">
      <c r="A262" s="176"/>
      <c r="B262" s="176"/>
      <c r="C262" s="176"/>
      <c r="D262" s="177"/>
      <c r="E262" s="176"/>
      <c r="F262" s="176"/>
      <c r="G262" s="176"/>
      <c r="H262" s="176"/>
      <c r="I262" s="176"/>
      <c r="J262" s="176"/>
    </row>
    <row r="263" spans="1:10" ht="12.75">
      <c r="A263" s="176"/>
      <c r="B263" s="176"/>
      <c r="C263" s="176"/>
      <c r="D263" s="177"/>
      <c r="E263" s="176"/>
      <c r="F263" s="176"/>
      <c r="G263" s="176"/>
      <c r="H263" s="176"/>
      <c r="I263" s="176"/>
      <c r="J263" s="176"/>
    </row>
    <row r="264" spans="1:10" ht="12.75">
      <c r="A264" s="176"/>
      <c r="B264" s="176"/>
      <c r="C264" s="176"/>
      <c r="D264" s="177"/>
      <c r="E264" s="176"/>
      <c r="F264" s="176"/>
      <c r="G264" s="176"/>
      <c r="H264" s="176"/>
      <c r="I264" s="176"/>
      <c r="J264" s="176"/>
    </row>
    <row r="265" spans="1:10" ht="12.75">
      <c r="A265" s="176"/>
      <c r="B265" s="176"/>
      <c r="C265" s="176"/>
      <c r="D265" s="177"/>
      <c r="E265" s="176"/>
      <c r="F265" s="176"/>
      <c r="G265" s="176"/>
      <c r="H265" s="176"/>
      <c r="I265" s="176"/>
      <c r="J265" s="176"/>
    </row>
    <row r="266" spans="1:10" ht="12.75">
      <c r="A266" s="176"/>
      <c r="B266" s="176"/>
      <c r="C266" s="176"/>
      <c r="D266" s="177"/>
      <c r="E266" s="176"/>
      <c r="F266" s="176"/>
      <c r="G266" s="176"/>
      <c r="H266" s="176"/>
      <c r="I266" s="176"/>
      <c r="J266" s="176"/>
    </row>
    <row r="267" spans="1:10" ht="12.75">
      <c r="A267" s="176"/>
      <c r="B267" s="176"/>
      <c r="C267" s="176"/>
      <c r="D267" s="177"/>
      <c r="E267" s="176"/>
      <c r="F267" s="176"/>
      <c r="G267" s="176"/>
      <c r="H267" s="176"/>
      <c r="I267" s="176"/>
      <c r="J267" s="176"/>
    </row>
    <row r="268" spans="1:10" ht="12.75">
      <c r="A268" s="176"/>
      <c r="B268" s="176"/>
      <c r="C268" s="176"/>
      <c r="D268" s="177"/>
      <c r="E268" s="176"/>
      <c r="F268" s="176"/>
      <c r="G268" s="176"/>
      <c r="H268" s="176"/>
      <c r="I268" s="176"/>
      <c r="J268" s="176"/>
    </row>
    <row r="269" spans="1:10" ht="12.75">
      <c r="A269" s="176"/>
      <c r="B269" s="176"/>
      <c r="C269" s="176"/>
      <c r="D269" s="177"/>
      <c r="E269" s="176"/>
      <c r="F269" s="176"/>
      <c r="G269" s="176"/>
      <c r="H269" s="176"/>
      <c r="I269" s="176"/>
      <c r="J269" s="176"/>
    </row>
    <row r="270" spans="1:10" ht="12.75">
      <c r="A270" s="176"/>
      <c r="B270" s="176"/>
      <c r="C270" s="176"/>
      <c r="D270" s="177"/>
      <c r="E270" s="176"/>
      <c r="F270" s="176"/>
      <c r="G270" s="176"/>
      <c r="H270" s="176"/>
      <c r="I270" s="176"/>
      <c r="J270" s="176"/>
    </row>
    <row r="271" spans="1:10" ht="12.75">
      <c r="A271" s="176"/>
      <c r="B271" s="176"/>
      <c r="C271" s="176"/>
      <c r="D271" s="177"/>
      <c r="E271" s="176"/>
      <c r="F271" s="176"/>
      <c r="G271" s="176"/>
      <c r="H271" s="176"/>
      <c r="I271" s="176"/>
      <c r="J271" s="176"/>
    </row>
    <row r="272" spans="1:10" ht="12.75">
      <c r="A272" s="176"/>
      <c r="B272" s="176"/>
      <c r="C272" s="176"/>
      <c r="D272" s="177"/>
      <c r="E272" s="176"/>
      <c r="F272" s="176"/>
      <c r="G272" s="176"/>
      <c r="H272" s="176"/>
      <c r="I272" s="176"/>
      <c r="J272" s="176"/>
    </row>
    <row r="273" spans="1:10" ht="12.75">
      <c r="A273" s="176"/>
      <c r="B273" s="176"/>
      <c r="C273" s="176"/>
      <c r="D273" s="177"/>
      <c r="E273" s="176"/>
      <c r="F273" s="176"/>
      <c r="G273" s="176"/>
      <c r="H273" s="176"/>
      <c r="I273" s="176"/>
      <c r="J273" s="176"/>
    </row>
    <row r="274" spans="1:10" ht="12.75">
      <c r="A274" s="176"/>
      <c r="B274" s="176"/>
      <c r="C274" s="176"/>
      <c r="D274" s="177"/>
      <c r="E274" s="176"/>
      <c r="F274" s="176"/>
      <c r="G274" s="176"/>
      <c r="H274" s="176"/>
      <c r="I274" s="176"/>
      <c r="J274" s="176"/>
    </row>
    <row r="275" spans="1:10" ht="12.75">
      <c r="A275" s="176"/>
      <c r="B275" s="176"/>
      <c r="C275" s="176"/>
      <c r="D275" s="177"/>
      <c r="E275" s="176"/>
      <c r="F275" s="176"/>
      <c r="G275" s="176"/>
      <c r="H275" s="176"/>
      <c r="I275" s="176"/>
      <c r="J275" s="176"/>
    </row>
    <row r="276" spans="1:10" ht="12.75">
      <c r="A276" s="176"/>
      <c r="B276" s="176"/>
      <c r="C276" s="176"/>
      <c r="D276" s="177"/>
      <c r="E276" s="176"/>
      <c r="F276" s="176"/>
      <c r="G276" s="176"/>
      <c r="H276" s="176"/>
      <c r="I276" s="176"/>
      <c r="J276" s="176"/>
    </row>
    <row r="277" spans="1:10" ht="12.75">
      <c r="A277" s="176"/>
      <c r="B277" s="176"/>
      <c r="C277" s="176"/>
      <c r="D277" s="177"/>
      <c r="E277" s="176"/>
      <c r="F277" s="176"/>
      <c r="G277" s="176"/>
      <c r="H277" s="176"/>
      <c r="I277" s="176"/>
      <c r="J277" s="176"/>
    </row>
    <row r="278" spans="1:10" ht="12.75">
      <c r="A278" s="176"/>
      <c r="B278" s="176"/>
      <c r="C278" s="176"/>
      <c r="D278" s="177"/>
      <c r="E278" s="176"/>
      <c r="F278" s="176"/>
      <c r="G278" s="176"/>
      <c r="H278" s="176"/>
      <c r="I278" s="176"/>
      <c r="J278" s="176"/>
    </row>
    <row r="279" spans="1:10" ht="12.75">
      <c r="A279" s="176"/>
      <c r="B279" s="176"/>
      <c r="C279" s="176"/>
      <c r="D279" s="177"/>
      <c r="E279" s="176"/>
      <c r="F279" s="176"/>
      <c r="G279" s="176"/>
      <c r="H279" s="176"/>
      <c r="I279" s="176"/>
      <c r="J279" s="176"/>
    </row>
    <row r="280" spans="1:10" ht="12.75">
      <c r="A280" s="176"/>
      <c r="B280" s="176"/>
      <c r="C280" s="176"/>
      <c r="D280" s="177"/>
      <c r="E280" s="176"/>
      <c r="F280" s="176"/>
      <c r="G280" s="176"/>
      <c r="H280" s="176"/>
      <c r="I280" s="176"/>
      <c r="J280" s="176"/>
    </row>
    <row r="281" spans="1:10" ht="12.75">
      <c r="A281" s="176"/>
      <c r="B281" s="176"/>
      <c r="C281" s="176"/>
      <c r="D281" s="177"/>
      <c r="E281" s="176"/>
      <c r="F281" s="176"/>
      <c r="G281" s="176"/>
      <c r="H281" s="176"/>
      <c r="I281" s="176"/>
      <c r="J281" s="176"/>
    </row>
    <row r="282" spans="1:10" ht="12.75">
      <c r="A282" s="176"/>
      <c r="B282" s="176"/>
      <c r="C282" s="176"/>
      <c r="D282" s="177"/>
      <c r="E282" s="176"/>
      <c r="F282" s="176"/>
      <c r="G282" s="176"/>
      <c r="H282" s="176"/>
      <c r="I282" s="176"/>
      <c r="J282" s="176"/>
    </row>
    <row r="283" spans="1:10" ht="12.75">
      <c r="A283" s="176"/>
      <c r="B283" s="176"/>
      <c r="C283" s="176"/>
      <c r="D283" s="177"/>
      <c r="E283" s="176"/>
      <c r="F283" s="176"/>
      <c r="G283" s="176"/>
      <c r="H283" s="176"/>
      <c r="I283" s="176"/>
      <c r="J283" s="176"/>
    </row>
    <row r="284" spans="1:10" ht="12.75">
      <c r="A284" s="176"/>
      <c r="B284" s="176"/>
      <c r="C284" s="176"/>
      <c r="D284" s="177"/>
      <c r="E284" s="176"/>
      <c r="F284" s="176"/>
      <c r="G284" s="176"/>
      <c r="H284" s="176"/>
      <c r="I284" s="176"/>
      <c r="J284" s="176"/>
    </row>
    <row r="285" spans="1:10" ht="12.75">
      <c r="A285" s="176"/>
      <c r="B285" s="176"/>
      <c r="C285" s="176"/>
      <c r="D285" s="177"/>
      <c r="E285" s="176"/>
      <c r="F285" s="176"/>
      <c r="G285" s="176"/>
      <c r="H285" s="176"/>
      <c r="I285" s="176"/>
      <c r="J285" s="176"/>
    </row>
    <row r="286" spans="1:10" ht="12.75">
      <c r="A286" s="176"/>
      <c r="B286" s="176"/>
      <c r="C286" s="176"/>
      <c r="D286" s="177"/>
      <c r="E286" s="176"/>
      <c r="F286" s="176"/>
      <c r="G286" s="176"/>
      <c r="H286" s="176"/>
      <c r="I286" s="176"/>
      <c r="J286" s="176"/>
    </row>
    <row r="287" spans="1:10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</row>
    <row r="288" spans="1:10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</row>
    <row r="289" spans="1:10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</row>
    <row r="290" spans="1:10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</row>
    <row r="291" spans="1:10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</row>
    <row r="292" spans="1:10" ht="12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</row>
    <row r="293" spans="1:10" ht="12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</row>
    <row r="294" spans="1:10" ht="12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</row>
    <row r="295" spans="1:10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</row>
    <row r="296" spans="1:10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</row>
    <row r="297" spans="1:10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</row>
    <row r="299" spans="1:10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</row>
    <row r="300" spans="1:10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</row>
    <row r="301" spans="1:10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</row>
    <row r="302" spans="1:10" ht="12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</row>
    <row r="303" spans="1:10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</row>
    <row r="304" spans="1:10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</row>
    <row r="305" spans="1:10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</row>
    <row r="306" spans="1:10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</row>
    <row r="307" spans="1:10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</row>
    <row r="308" spans="1:10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</row>
    <row r="309" spans="1:10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</row>
    <row r="310" spans="1:10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</row>
    <row r="311" spans="1:10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</row>
    <row r="312" spans="1:10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</row>
    <row r="313" spans="1:10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</row>
    <row r="314" spans="1:10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</row>
    <row r="315" spans="1:10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</row>
    <row r="316" spans="1:10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</row>
    <row r="317" spans="1:10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</row>
    <row r="318" spans="1:10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</row>
    <row r="319" spans="1:10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</row>
    <row r="320" spans="1:10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</row>
    <row r="321" spans="1:10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</row>
    <row r="322" spans="1:10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</row>
    <row r="323" spans="1:10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</row>
    <row r="324" spans="1:10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</row>
    <row r="325" spans="1:10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</row>
    <row r="326" spans="1:10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</row>
    <row r="327" spans="1:10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</row>
    <row r="328" spans="1:10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</row>
    <row r="329" spans="1:10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</row>
    <row r="330" spans="1:10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</row>
    <row r="331" spans="1:10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</row>
    <row r="332" spans="1:10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</row>
    <row r="333" spans="1:10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</row>
    <row r="334" spans="1:10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</row>
    <row r="335" spans="1:10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</row>
    <row r="336" spans="1:10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</row>
    <row r="337" spans="1:10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</row>
    <row r="338" spans="1:10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</row>
    <row r="339" spans="1:10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</row>
    <row r="340" spans="1:10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</row>
    <row r="341" spans="1:10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</row>
    <row r="342" spans="1:10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</row>
    <row r="343" spans="1:10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</row>
    <row r="344" spans="1:10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</row>
    <row r="345" spans="1:10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</row>
    <row r="346" spans="1:10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</row>
    <row r="347" spans="1:10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</row>
    <row r="348" spans="1:10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</row>
    <row r="349" spans="1:10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</row>
    <row r="350" spans="1:10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</row>
    <row r="351" spans="1:10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</row>
    <row r="352" spans="1:10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</row>
    <row r="353" spans="1:10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</row>
    <row r="354" spans="1:10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</row>
    <row r="355" spans="1:10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</row>
    <row r="356" spans="1:10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</row>
    <row r="357" spans="1:10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</row>
    <row r="358" spans="1:10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</row>
    <row r="359" spans="1:10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</row>
    <row r="360" spans="1:10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</row>
    <row r="361" spans="1:10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</row>
    <row r="362" spans="1:10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</row>
    <row r="363" spans="1:10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</row>
    <row r="364" spans="1:10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</row>
    <row r="365" spans="1:10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</row>
    <row r="366" spans="1:10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</row>
    <row r="367" spans="1:10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</row>
    <row r="368" spans="1:10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</row>
    <row r="369" spans="1:10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</row>
    <row r="370" spans="1:10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</row>
    <row r="371" spans="1:10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</row>
    <row r="372" spans="1:10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</row>
    <row r="373" spans="1:10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</row>
    <row r="374" spans="1:10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</row>
    <row r="375" spans="1:10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</row>
    <row r="376" spans="1:10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</row>
    <row r="377" spans="1:10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</row>
    <row r="378" spans="1:10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</row>
    <row r="379" spans="1:10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</row>
    <row r="380" spans="1:10" ht="12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</row>
    <row r="381" spans="1:10" ht="12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</row>
    <row r="382" spans="1:10" ht="12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</row>
    <row r="383" spans="1:10" ht="12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</row>
    <row r="384" spans="1:10" ht="12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</row>
    <row r="385" spans="1:10" ht="12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</row>
    <row r="386" spans="1:10" ht="12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</row>
    <row r="387" spans="1:10" ht="12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</row>
    <row r="388" spans="1:10" ht="12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</row>
    <row r="389" spans="1:10" ht="12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</row>
    <row r="390" spans="1:10" ht="12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</row>
    <row r="391" spans="1:10" ht="12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</row>
    <row r="392" spans="1:10" ht="12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</row>
    <row r="393" spans="1:10" ht="12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</row>
    <row r="394" spans="1:10" ht="12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</row>
    <row r="395" spans="1:10" ht="12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</row>
    <row r="396" spans="1:10" ht="12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</row>
    <row r="397" spans="1:10" ht="12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</row>
    <row r="398" spans="1:10" ht="12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</row>
    <row r="399" spans="1:10" ht="12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</row>
    <row r="400" spans="1:10" ht="12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</row>
    <row r="401" spans="1:10" ht="12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</row>
    <row r="402" spans="1:10" ht="12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</row>
    <row r="403" spans="1:10" ht="12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</row>
    <row r="404" spans="1:10" ht="12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</row>
    <row r="405" spans="1:10" ht="12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</row>
    <row r="406" spans="1:10" ht="12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</row>
    <row r="407" spans="1:10" ht="12.75">
      <c r="A407" s="20"/>
      <c r="B407" s="20"/>
      <c r="C407" s="20"/>
      <c r="D407" s="20"/>
      <c r="E407" s="20"/>
      <c r="F407" s="20"/>
      <c r="G407" s="20"/>
      <c r="H407" s="20"/>
      <c r="I407" s="20"/>
      <c r="J407" s="20"/>
    </row>
    <row r="408" spans="1:10" ht="12.75">
      <c r="A408" s="20"/>
      <c r="B408" s="20"/>
      <c r="C408" s="20"/>
      <c r="D408" s="20"/>
      <c r="E408" s="20"/>
      <c r="F408" s="20"/>
      <c r="G408" s="20"/>
      <c r="H408" s="20"/>
      <c r="I408" s="20"/>
      <c r="J408" s="20"/>
    </row>
    <row r="409" spans="1:10" ht="12.75">
      <c r="A409" s="20"/>
      <c r="B409" s="20"/>
      <c r="C409" s="20"/>
      <c r="D409" s="20"/>
      <c r="E409" s="20"/>
      <c r="F409" s="20"/>
      <c r="G409" s="20"/>
      <c r="H409" s="20"/>
      <c r="I409" s="20"/>
      <c r="J409" s="20"/>
    </row>
    <row r="410" spans="1:10" ht="12.75">
      <c r="A410" s="20"/>
      <c r="B410" s="20"/>
      <c r="C410" s="20"/>
      <c r="D410" s="20"/>
      <c r="E410" s="20"/>
      <c r="F410" s="20"/>
      <c r="G410" s="20"/>
      <c r="H410" s="20"/>
      <c r="I410" s="20"/>
      <c r="J410" s="20"/>
    </row>
    <row r="411" spans="1:10" ht="12.75">
      <c r="A411" s="20"/>
      <c r="B411" s="20"/>
      <c r="C411" s="20"/>
      <c r="D411" s="20"/>
      <c r="E411" s="20"/>
      <c r="F411" s="20"/>
      <c r="G411" s="20"/>
      <c r="H411" s="20"/>
      <c r="I411" s="20"/>
      <c r="J411" s="20"/>
    </row>
    <row r="412" spans="1:10" ht="12.75">
      <c r="A412" s="20"/>
      <c r="B412" s="20"/>
      <c r="C412" s="20"/>
      <c r="D412" s="20"/>
      <c r="E412" s="20"/>
      <c r="F412" s="20"/>
      <c r="G412" s="20"/>
      <c r="H412" s="20"/>
      <c r="I412" s="20"/>
      <c r="J412" s="20"/>
    </row>
    <row r="413" spans="1:10" ht="12.75">
      <c r="A413" s="20"/>
      <c r="B413" s="20"/>
      <c r="C413" s="20"/>
      <c r="D413" s="20"/>
      <c r="E413" s="20"/>
      <c r="F413" s="20"/>
      <c r="G413" s="20"/>
      <c r="H413" s="20"/>
      <c r="I413" s="20"/>
      <c r="J413" s="20"/>
    </row>
    <row r="414" spans="1:10" ht="12.75">
      <c r="A414" s="20"/>
      <c r="B414" s="20"/>
      <c r="C414" s="20"/>
      <c r="D414" s="20"/>
      <c r="E414" s="20"/>
      <c r="F414" s="20"/>
      <c r="G414" s="20"/>
      <c r="H414" s="20"/>
      <c r="I414" s="20"/>
      <c r="J414" s="20"/>
    </row>
    <row r="415" spans="1:10" ht="12.75">
      <c r="A415" s="20"/>
      <c r="B415" s="20"/>
      <c r="C415" s="20"/>
      <c r="D415" s="20"/>
      <c r="E415" s="20"/>
      <c r="F415" s="20"/>
      <c r="G415" s="20"/>
      <c r="H415" s="20"/>
      <c r="I415" s="20"/>
      <c r="J415" s="20"/>
    </row>
    <row r="416" spans="1:10" ht="12.75">
      <c r="A416" s="20"/>
      <c r="B416" s="20"/>
      <c r="C416" s="20"/>
      <c r="D416" s="20"/>
      <c r="E416" s="20"/>
      <c r="F416" s="20"/>
      <c r="G416" s="20"/>
      <c r="H416" s="20"/>
      <c r="I416" s="20"/>
      <c r="J416" s="20"/>
    </row>
    <row r="417" spans="1:10" ht="12.75">
      <c r="A417" s="20"/>
      <c r="B417" s="20"/>
      <c r="C417" s="20"/>
      <c r="D417" s="20"/>
      <c r="E417" s="20"/>
      <c r="F417" s="20"/>
      <c r="G417" s="20"/>
      <c r="H417" s="20"/>
      <c r="I417" s="20"/>
      <c r="J417" s="20"/>
    </row>
    <row r="418" spans="1:10" ht="12.75">
      <c r="A418" s="20"/>
      <c r="B418" s="20"/>
      <c r="C418" s="20"/>
      <c r="D418" s="20"/>
      <c r="E418" s="20"/>
      <c r="F418" s="20"/>
      <c r="G418" s="20"/>
      <c r="H418" s="20"/>
      <c r="I418" s="20"/>
      <c r="J418" s="20"/>
    </row>
    <row r="419" spans="1:10" ht="12.75">
      <c r="A419" s="20"/>
      <c r="B419" s="20"/>
      <c r="C419" s="20"/>
      <c r="D419" s="20"/>
      <c r="E419" s="20"/>
      <c r="F419" s="20"/>
      <c r="G419" s="20"/>
      <c r="H419" s="20"/>
      <c r="I419" s="20"/>
      <c r="J419" s="20"/>
    </row>
    <row r="420" spans="1:10" ht="12.75">
      <c r="A420" s="20"/>
      <c r="B420" s="20"/>
      <c r="C420" s="20"/>
      <c r="D420" s="20"/>
      <c r="E420" s="20"/>
      <c r="F420" s="20"/>
      <c r="G420" s="20"/>
      <c r="H420" s="20"/>
      <c r="I420" s="20"/>
      <c r="J420" s="20"/>
    </row>
    <row r="421" spans="1:10" ht="12.75">
      <c r="A421" s="20"/>
      <c r="B421" s="20"/>
      <c r="C421" s="20"/>
      <c r="D421" s="20"/>
      <c r="E421" s="20"/>
      <c r="F421" s="20"/>
      <c r="G421" s="20"/>
      <c r="H421" s="20"/>
      <c r="I421" s="20"/>
      <c r="J421" s="20"/>
    </row>
    <row r="422" spans="1:10" ht="12.75">
      <c r="A422" s="20"/>
      <c r="B422" s="20"/>
      <c r="C422" s="20"/>
      <c r="D422" s="20"/>
      <c r="E422" s="20"/>
      <c r="F422" s="20"/>
      <c r="G422" s="20"/>
      <c r="H422" s="20"/>
      <c r="I422" s="20"/>
      <c r="J422" s="20"/>
    </row>
    <row r="423" spans="1:10" ht="12.75">
      <c r="A423" s="20"/>
      <c r="B423" s="20"/>
      <c r="C423" s="20"/>
      <c r="D423" s="20"/>
      <c r="E423" s="20"/>
      <c r="F423" s="20"/>
      <c r="G423" s="20"/>
      <c r="H423" s="20"/>
      <c r="I423" s="20"/>
      <c r="J423" s="20"/>
    </row>
    <row r="424" spans="1:10" ht="12.75">
      <c r="A424" s="20"/>
      <c r="B424" s="20"/>
      <c r="C424" s="20"/>
      <c r="D424" s="20"/>
      <c r="E424" s="20"/>
      <c r="F424" s="20"/>
      <c r="G424" s="20"/>
      <c r="H424" s="20"/>
      <c r="I424" s="20"/>
      <c r="J424" s="20"/>
    </row>
    <row r="425" spans="1:10" ht="12.75">
      <c r="A425" s="20"/>
      <c r="B425" s="20"/>
      <c r="C425" s="20"/>
      <c r="D425" s="20"/>
      <c r="E425" s="20"/>
      <c r="F425" s="20"/>
      <c r="G425" s="20"/>
      <c r="H425" s="20"/>
      <c r="I425" s="20"/>
      <c r="J425" s="20"/>
    </row>
    <row r="426" spans="1:10" ht="12.75">
      <c r="A426" s="20"/>
      <c r="B426" s="20"/>
      <c r="C426" s="20"/>
      <c r="D426" s="20"/>
      <c r="E426" s="20"/>
      <c r="F426" s="20"/>
      <c r="G426" s="20"/>
      <c r="H426" s="20"/>
      <c r="I426" s="20"/>
      <c r="J426" s="20"/>
    </row>
    <row r="427" spans="1:10" ht="12.75">
      <c r="A427" s="20"/>
      <c r="B427" s="20"/>
      <c r="C427" s="20"/>
      <c r="D427" s="20"/>
      <c r="E427" s="20"/>
      <c r="F427" s="20"/>
      <c r="G427" s="20"/>
      <c r="H427" s="20"/>
      <c r="I427" s="20"/>
      <c r="J427" s="20"/>
    </row>
    <row r="428" spans="1:10" ht="12.75">
      <c r="A428" s="20"/>
      <c r="B428" s="20"/>
      <c r="C428" s="20"/>
      <c r="D428" s="20"/>
      <c r="E428" s="20"/>
      <c r="F428" s="20"/>
      <c r="G428" s="20"/>
      <c r="H428" s="20"/>
      <c r="I428" s="20"/>
      <c r="J428" s="20"/>
    </row>
    <row r="429" spans="1:10" ht="12.75">
      <c r="A429" s="20"/>
      <c r="B429" s="20"/>
      <c r="C429" s="20"/>
      <c r="D429" s="20"/>
      <c r="E429" s="20"/>
      <c r="F429" s="20"/>
      <c r="G429" s="20"/>
      <c r="H429" s="20"/>
      <c r="I429" s="20"/>
      <c r="J429" s="20"/>
    </row>
    <row r="430" spans="1:10" ht="12.75">
      <c r="A430" s="20"/>
      <c r="B430" s="20"/>
      <c r="C430" s="20"/>
      <c r="D430" s="20"/>
      <c r="E430" s="20"/>
      <c r="F430" s="20"/>
      <c r="G430" s="20"/>
      <c r="H430" s="20"/>
      <c r="I430" s="20"/>
      <c r="J430" s="20"/>
    </row>
    <row r="431" spans="1:10" ht="12.75">
      <c r="A431" s="20"/>
      <c r="B431" s="20"/>
      <c r="C431" s="20"/>
      <c r="D431" s="20"/>
      <c r="E431" s="20"/>
      <c r="F431" s="20"/>
      <c r="G431" s="20"/>
      <c r="H431" s="20"/>
      <c r="I431" s="20"/>
      <c r="J431" s="20"/>
    </row>
    <row r="432" spans="1:10" ht="12.75">
      <c r="A432" s="20"/>
      <c r="B432" s="20"/>
      <c r="C432" s="20"/>
      <c r="D432" s="20"/>
      <c r="E432" s="20"/>
      <c r="F432" s="20"/>
      <c r="G432" s="20"/>
      <c r="H432" s="20"/>
      <c r="I432" s="20"/>
      <c r="J432" s="20"/>
    </row>
    <row r="433" spans="1:10" ht="12.75">
      <c r="A433" s="20"/>
      <c r="B433" s="20"/>
      <c r="C433" s="20"/>
      <c r="D433" s="20"/>
      <c r="E433" s="20"/>
      <c r="F433" s="20"/>
      <c r="G433" s="20"/>
      <c r="H433" s="20"/>
      <c r="I433" s="20"/>
      <c r="J433" s="20"/>
    </row>
    <row r="434" spans="1:10" ht="12.75">
      <c r="A434" s="20"/>
      <c r="B434" s="20"/>
      <c r="C434" s="20"/>
      <c r="D434" s="20"/>
      <c r="E434" s="20"/>
      <c r="F434" s="20"/>
      <c r="G434" s="20"/>
      <c r="H434" s="20"/>
      <c r="I434" s="20"/>
      <c r="J434" s="20"/>
    </row>
    <row r="435" spans="1:10" ht="12.75">
      <c r="A435" s="20"/>
      <c r="B435" s="20"/>
      <c r="C435" s="20"/>
      <c r="D435" s="20"/>
      <c r="E435" s="20"/>
      <c r="F435" s="20"/>
      <c r="G435" s="20"/>
      <c r="H435" s="20"/>
      <c r="I435" s="20"/>
      <c r="J435" s="20"/>
    </row>
    <row r="436" spans="1:10" ht="12.75">
      <c r="A436" s="20"/>
      <c r="B436" s="20"/>
      <c r="C436" s="20"/>
      <c r="D436" s="20"/>
      <c r="E436" s="20"/>
      <c r="F436" s="20"/>
      <c r="G436" s="20"/>
      <c r="H436" s="20"/>
      <c r="I436" s="20"/>
      <c r="J436" s="20"/>
    </row>
    <row r="437" spans="1:10" ht="12.75">
      <c r="A437" s="20"/>
      <c r="B437" s="20"/>
      <c r="C437" s="20"/>
      <c r="D437" s="20"/>
      <c r="E437" s="20"/>
      <c r="F437" s="20"/>
      <c r="G437" s="20"/>
      <c r="H437" s="20"/>
      <c r="I437" s="20"/>
      <c r="J437" s="20"/>
    </row>
    <row r="438" spans="1:10" ht="12.75">
      <c r="A438" s="20"/>
      <c r="B438" s="20"/>
      <c r="C438" s="20"/>
      <c r="D438" s="20"/>
      <c r="E438" s="20"/>
      <c r="F438" s="20"/>
      <c r="G438" s="20"/>
      <c r="H438" s="20"/>
      <c r="I438" s="20"/>
      <c r="J438" s="20"/>
    </row>
    <row r="439" spans="1:10" ht="12.75">
      <c r="A439" s="20"/>
      <c r="B439" s="20"/>
      <c r="C439" s="20"/>
      <c r="D439" s="20"/>
      <c r="E439" s="20"/>
      <c r="F439" s="20"/>
      <c r="G439" s="20"/>
      <c r="H439" s="20"/>
      <c r="I439" s="20"/>
      <c r="J439" s="20"/>
    </row>
    <row r="440" spans="1:10" ht="12.75">
      <c r="A440" s="20"/>
      <c r="B440" s="20"/>
      <c r="C440" s="20"/>
      <c r="D440" s="20"/>
      <c r="E440" s="20"/>
      <c r="F440" s="20"/>
      <c r="G440" s="20"/>
      <c r="H440" s="20"/>
      <c r="I440" s="20"/>
      <c r="J440" s="20"/>
    </row>
    <row r="441" spans="1:10" ht="12.75">
      <c r="A441" s="20"/>
      <c r="B441" s="20"/>
      <c r="C441" s="20"/>
      <c r="D441" s="20"/>
      <c r="E441" s="20"/>
      <c r="F441" s="20"/>
      <c r="G441" s="20"/>
      <c r="H441" s="20"/>
      <c r="I441" s="20"/>
      <c r="J441" s="20"/>
    </row>
    <row r="442" spans="1:10" ht="12.75">
      <c r="A442" s="20"/>
      <c r="B442" s="20"/>
      <c r="C442" s="20"/>
      <c r="D442" s="20"/>
      <c r="E442" s="20"/>
      <c r="F442" s="20"/>
      <c r="G442" s="20"/>
      <c r="H442" s="20"/>
      <c r="I442" s="20"/>
      <c r="J442" s="20"/>
    </row>
    <row r="443" spans="1:10" ht="12.75">
      <c r="A443" s="20"/>
      <c r="B443" s="20"/>
      <c r="C443" s="20"/>
      <c r="D443" s="20"/>
      <c r="E443" s="20"/>
      <c r="F443" s="20"/>
      <c r="G443" s="20"/>
      <c r="H443" s="20"/>
      <c r="I443" s="20"/>
      <c r="J443" s="20"/>
    </row>
    <row r="444" spans="1:10" ht="12.75">
      <c r="A444" s="20"/>
      <c r="B444" s="20"/>
      <c r="C444" s="20"/>
      <c r="D444" s="20"/>
      <c r="E444" s="20"/>
      <c r="F444" s="20"/>
      <c r="G444" s="20"/>
      <c r="H444" s="20"/>
      <c r="I444" s="20"/>
      <c r="J444" s="20"/>
    </row>
    <row r="445" spans="1:10" ht="12.75">
      <c r="A445" s="20"/>
      <c r="B445" s="20"/>
      <c r="C445" s="20"/>
      <c r="D445" s="20"/>
      <c r="E445" s="20"/>
      <c r="F445" s="20"/>
      <c r="G445" s="20"/>
      <c r="H445" s="20"/>
      <c r="I445" s="20"/>
      <c r="J445" s="20"/>
    </row>
    <row r="446" spans="1:10" ht="12.75">
      <c r="A446" s="20"/>
      <c r="B446" s="20"/>
      <c r="C446" s="20"/>
      <c r="D446" s="20"/>
      <c r="E446" s="20"/>
      <c r="F446" s="20"/>
      <c r="G446" s="20"/>
      <c r="H446" s="20"/>
      <c r="I446" s="20"/>
      <c r="J446" s="20"/>
    </row>
    <row r="447" spans="1:10" ht="12.75">
      <c r="A447" s="20"/>
      <c r="B447" s="20"/>
      <c r="C447" s="20"/>
      <c r="D447" s="20"/>
      <c r="E447" s="20"/>
      <c r="F447" s="20"/>
      <c r="G447" s="20"/>
      <c r="H447" s="20"/>
      <c r="I447" s="20"/>
      <c r="J447" s="20"/>
    </row>
    <row r="448" spans="1:10" ht="12.75">
      <c r="A448" s="20"/>
      <c r="B448" s="20"/>
      <c r="C448" s="20"/>
      <c r="D448" s="20"/>
      <c r="E448" s="20"/>
      <c r="F448" s="20"/>
      <c r="G448" s="20"/>
      <c r="H448" s="20"/>
      <c r="I448" s="20"/>
      <c r="J448" s="20"/>
    </row>
    <row r="449" spans="1:10" ht="12.75">
      <c r="A449" s="20"/>
      <c r="B449" s="20"/>
      <c r="C449" s="20"/>
      <c r="D449" s="20"/>
      <c r="E449" s="20"/>
      <c r="F449" s="20"/>
      <c r="G449" s="20"/>
      <c r="H449" s="20"/>
      <c r="I449" s="20"/>
      <c r="J449" s="20"/>
    </row>
    <row r="450" spans="1:10" ht="12.75">
      <c r="A450" s="20"/>
      <c r="B450" s="20"/>
      <c r="C450" s="20"/>
      <c r="D450" s="20"/>
      <c r="E450" s="20"/>
      <c r="F450" s="20"/>
      <c r="G450" s="20"/>
      <c r="H450" s="20"/>
      <c r="I450" s="20"/>
      <c r="J450" s="20"/>
    </row>
    <row r="451" spans="1:10" ht="12.75">
      <c r="A451" s="20"/>
      <c r="B451" s="20"/>
      <c r="C451" s="20"/>
      <c r="D451" s="20"/>
      <c r="E451" s="20"/>
      <c r="F451" s="20"/>
      <c r="G451" s="20"/>
      <c r="H451" s="20"/>
      <c r="I451" s="20"/>
      <c r="J451" s="20"/>
    </row>
    <row r="452" spans="1:10" ht="12.75">
      <c r="A452" s="20"/>
      <c r="B452" s="20"/>
      <c r="C452" s="20"/>
      <c r="D452" s="20"/>
      <c r="E452" s="20"/>
      <c r="F452" s="20"/>
      <c r="G452" s="20"/>
      <c r="H452" s="20"/>
      <c r="I452" s="20"/>
      <c r="J452" s="20"/>
    </row>
    <row r="453" spans="1:10" ht="12.75">
      <c r="A453" s="20"/>
      <c r="B453" s="20"/>
      <c r="C453" s="20"/>
      <c r="D453" s="20"/>
      <c r="E453" s="20"/>
      <c r="F453" s="20"/>
      <c r="G453" s="20"/>
      <c r="H453" s="20"/>
      <c r="I453" s="20"/>
      <c r="J453" s="20"/>
    </row>
    <row r="454" spans="1:10" ht="12.75">
      <c r="A454" s="20"/>
      <c r="B454" s="20"/>
      <c r="C454" s="20"/>
      <c r="D454" s="20"/>
      <c r="E454" s="20"/>
      <c r="F454" s="20"/>
      <c r="G454" s="20"/>
      <c r="H454" s="20"/>
      <c r="I454" s="20"/>
      <c r="J454" s="20"/>
    </row>
    <row r="455" spans="1:10" ht="12.75">
      <c r="A455" s="20"/>
      <c r="B455" s="20"/>
      <c r="C455" s="20"/>
      <c r="D455" s="20"/>
      <c r="E455" s="20"/>
      <c r="F455" s="20"/>
      <c r="G455" s="20"/>
      <c r="H455" s="20"/>
      <c r="I455" s="20"/>
      <c r="J455" s="20"/>
    </row>
    <row r="456" spans="1:10" ht="12.75">
      <c r="A456" s="20"/>
      <c r="B456" s="20"/>
      <c r="C456" s="20"/>
      <c r="D456" s="20"/>
      <c r="E456" s="20"/>
      <c r="F456" s="20"/>
      <c r="G456" s="20"/>
      <c r="H456" s="20"/>
      <c r="I456" s="20"/>
      <c r="J456" s="20"/>
    </row>
    <row r="457" spans="1:10" ht="12.75">
      <c r="A457" s="20"/>
      <c r="B457" s="20"/>
      <c r="C457" s="20"/>
      <c r="D457" s="20"/>
      <c r="E457" s="20"/>
      <c r="F457" s="20"/>
      <c r="G457" s="20"/>
      <c r="H457" s="20"/>
      <c r="I457" s="20"/>
      <c r="J457" s="20"/>
    </row>
    <row r="458" spans="1:10" ht="12.75">
      <c r="A458" s="20"/>
      <c r="B458" s="20"/>
      <c r="C458" s="20"/>
      <c r="D458" s="20"/>
      <c r="E458" s="20"/>
      <c r="F458" s="20"/>
      <c r="G458" s="20"/>
      <c r="H458" s="20"/>
      <c r="I458" s="20"/>
      <c r="J458" s="20"/>
    </row>
    <row r="459" spans="1:10" ht="12.75">
      <c r="A459" s="20"/>
      <c r="B459" s="20"/>
      <c r="C459" s="20"/>
      <c r="D459" s="20"/>
      <c r="E459" s="20"/>
      <c r="F459" s="20"/>
      <c r="G459" s="20"/>
      <c r="H459" s="20"/>
      <c r="I459" s="20"/>
      <c r="J459" s="20"/>
    </row>
    <row r="460" spans="1:10" ht="12.75">
      <c r="A460" s="20"/>
      <c r="B460" s="20"/>
      <c r="C460" s="20"/>
      <c r="D460" s="20"/>
      <c r="E460" s="20"/>
      <c r="F460" s="20"/>
      <c r="G460" s="20"/>
      <c r="H460" s="20"/>
      <c r="I460" s="20"/>
      <c r="J460" s="20"/>
    </row>
    <row r="461" spans="1:10" ht="12.75">
      <c r="A461" s="20"/>
      <c r="B461" s="20"/>
      <c r="C461" s="20"/>
      <c r="D461" s="20"/>
      <c r="E461" s="20"/>
      <c r="F461" s="20"/>
      <c r="G461" s="20"/>
      <c r="H461" s="20"/>
      <c r="I461" s="20"/>
      <c r="J461" s="20"/>
    </row>
    <row r="462" spans="1:10" ht="12.75">
      <c r="A462" s="20"/>
      <c r="B462" s="20"/>
      <c r="C462" s="20"/>
      <c r="D462" s="20"/>
      <c r="E462" s="20"/>
      <c r="F462" s="20"/>
      <c r="G462" s="20"/>
      <c r="H462" s="20"/>
      <c r="I462" s="20"/>
      <c r="J462" s="20"/>
    </row>
    <row r="463" spans="1:10" ht="12.75">
      <c r="A463" s="20"/>
      <c r="B463" s="20"/>
      <c r="C463" s="20"/>
      <c r="D463" s="20"/>
      <c r="E463" s="20"/>
      <c r="F463" s="20"/>
      <c r="G463" s="20"/>
      <c r="H463" s="20"/>
      <c r="I463" s="20"/>
      <c r="J463" s="20"/>
    </row>
    <row r="464" spans="1:10" ht="12.75">
      <c r="A464" s="20"/>
      <c r="B464" s="20"/>
      <c r="C464" s="20"/>
      <c r="D464" s="20"/>
      <c r="E464" s="20"/>
      <c r="F464" s="20"/>
      <c r="G464" s="20"/>
      <c r="H464" s="20"/>
      <c r="I464" s="20"/>
      <c r="J464" s="20"/>
    </row>
    <row r="465" spans="1:10" ht="12.75">
      <c r="A465" s="20"/>
      <c r="B465" s="20"/>
      <c r="C465" s="20"/>
      <c r="D465" s="20"/>
      <c r="E465" s="20"/>
      <c r="F465" s="20"/>
      <c r="G465" s="20"/>
      <c r="H465" s="20"/>
      <c r="I465" s="20"/>
      <c r="J465" s="20"/>
    </row>
    <row r="466" spans="1:10" ht="12.75">
      <c r="A466" s="20"/>
      <c r="B466" s="20"/>
      <c r="C466" s="20"/>
      <c r="D466" s="20"/>
      <c r="E466" s="20"/>
      <c r="F466" s="20"/>
      <c r="G466" s="20"/>
      <c r="H466" s="20"/>
      <c r="I466" s="20"/>
      <c r="J466" s="20"/>
    </row>
    <row r="467" spans="1:10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</row>
    <row r="468" spans="1:10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</row>
    <row r="469" spans="1:10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</row>
    <row r="470" spans="1:10" ht="12.75">
      <c r="A470" s="20"/>
      <c r="B470" s="20"/>
      <c r="C470" s="20"/>
      <c r="D470" s="20"/>
      <c r="E470" s="20"/>
      <c r="F470" s="20"/>
      <c r="G470" s="20"/>
      <c r="H470" s="20"/>
      <c r="I470" s="20"/>
      <c r="J470" s="20"/>
    </row>
    <row r="471" spans="1:10" ht="12.75">
      <c r="A471" s="20"/>
      <c r="B471" s="20"/>
      <c r="C471" s="20"/>
      <c r="D471" s="20"/>
      <c r="E471" s="20"/>
      <c r="F471" s="20"/>
      <c r="G471" s="20"/>
      <c r="H471" s="20"/>
      <c r="I471" s="20"/>
      <c r="J471" s="20"/>
    </row>
    <row r="472" spans="1:10" ht="12.75">
      <c r="A472" s="20"/>
      <c r="B472" s="20"/>
      <c r="C472" s="20"/>
      <c r="D472" s="20"/>
      <c r="E472" s="20"/>
      <c r="F472" s="20"/>
      <c r="G472" s="20"/>
      <c r="H472" s="20"/>
      <c r="I472" s="20"/>
      <c r="J472" s="20"/>
    </row>
    <row r="473" spans="1:10" ht="12.75">
      <c r="A473" s="20"/>
      <c r="B473" s="20"/>
      <c r="C473" s="20"/>
      <c r="D473" s="20"/>
      <c r="E473" s="20"/>
      <c r="F473" s="20"/>
      <c r="G473" s="20"/>
      <c r="H473" s="20"/>
      <c r="I473" s="20"/>
      <c r="J473" s="20"/>
    </row>
    <row r="474" spans="1:10" ht="12.75">
      <c r="A474" s="20"/>
      <c r="B474" s="20"/>
      <c r="C474" s="20"/>
      <c r="D474" s="20"/>
      <c r="E474" s="20"/>
      <c r="F474" s="20"/>
      <c r="G474" s="20"/>
      <c r="H474" s="20"/>
      <c r="I474" s="20"/>
      <c r="J474" s="20"/>
    </row>
    <row r="475" spans="1:10" ht="12.75">
      <c r="A475" s="20"/>
      <c r="B475" s="20"/>
      <c r="C475" s="20"/>
      <c r="D475" s="20"/>
      <c r="E475" s="20"/>
      <c r="F475" s="20"/>
      <c r="G475" s="20"/>
      <c r="H475" s="20"/>
      <c r="I475" s="20"/>
      <c r="J475" s="20"/>
    </row>
    <row r="476" spans="1:10" ht="12.75">
      <c r="A476" s="20"/>
      <c r="B476" s="20"/>
      <c r="C476" s="20"/>
      <c r="D476" s="20"/>
      <c r="E476" s="20"/>
      <c r="F476" s="20"/>
      <c r="G476" s="20"/>
      <c r="H476" s="20"/>
      <c r="I476" s="20"/>
      <c r="J476" s="20"/>
    </row>
    <row r="477" spans="1:10" ht="12.75">
      <c r="A477" s="20"/>
      <c r="B477" s="20"/>
      <c r="C477" s="20"/>
      <c r="D477" s="20"/>
      <c r="E477" s="20"/>
      <c r="F477" s="20"/>
      <c r="G477" s="20"/>
      <c r="H477" s="20"/>
      <c r="I477" s="20"/>
      <c r="J477" s="20"/>
    </row>
    <row r="478" spans="1:10" ht="12.75">
      <c r="A478" s="20"/>
      <c r="B478" s="20"/>
      <c r="C478" s="20"/>
      <c r="D478" s="20"/>
      <c r="E478" s="20"/>
      <c r="F478" s="20"/>
      <c r="G478" s="20"/>
      <c r="H478" s="20"/>
      <c r="I478" s="20"/>
      <c r="J478" s="20"/>
    </row>
    <row r="479" spans="1:10" ht="12.75">
      <c r="A479" s="20"/>
      <c r="B479" s="20"/>
      <c r="C479" s="20"/>
      <c r="D479" s="20"/>
      <c r="E479" s="20"/>
      <c r="F479" s="20"/>
      <c r="G479" s="20"/>
      <c r="H479" s="20"/>
      <c r="I479" s="20"/>
      <c r="J479" s="20"/>
    </row>
    <row r="480" spans="1:10" ht="12.75">
      <c r="A480" s="20"/>
      <c r="B480" s="20"/>
      <c r="C480" s="20"/>
      <c r="D480" s="20"/>
      <c r="E480" s="20"/>
      <c r="F480" s="20"/>
      <c r="G480" s="20"/>
      <c r="H480" s="20"/>
      <c r="I480" s="20"/>
      <c r="J480" s="20"/>
    </row>
    <row r="481" spans="1:10" ht="12.75">
      <c r="A481" s="20"/>
      <c r="B481" s="20"/>
      <c r="C481" s="20"/>
      <c r="D481" s="20"/>
      <c r="E481" s="20"/>
      <c r="F481" s="20"/>
      <c r="G481" s="20"/>
      <c r="H481" s="20"/>
      <c r="I481" s="20"/>
      <c r="J481" s="20"/>
    </row>
    <row r="482" spans="1:10" ht="12.75">
      <c r="A482" s="20"/>
      <c r="B482" s="20"/>
      <c r="C482" s="20"/>
      <c r="D482" s="20"/>
      <c r="E482" s="20"/>
      <c r="F482" s="20"/>
      <c r="G482" s="20"/>
      <c r="H482" s="20"/>
      <c r="I482" s="20"/>
      <c r="J482" s="20"/>
    </row>
    <row r="483" spans="1:10" ht="12.75">
      <c r="A483" s="20"/>
      <c r="B483" s="20"/>
      <c r="C483" s="20"/>
      <c r="D483" s="20"/>
      <c r="E483" s="20"/>
      <c r="F483" s="20"/>
      <c r="G483" s="20"/>
      <c r="H483" s="20"/>
      <c r="I483" s="20"/>
      <c r="J483" s="20"/>
    </row>
    <row r="484" spans="1:10" ht="12.75">
      <c r="A484" s="20"/>
      <c r="B484" s="20"/>
      <c r="C484" s="20"/>
      <c r="D484" s="20"/>
      <c r="E484" s="20"/>
      <c r="F484" s="20"/>
      <c r="G484" s="20"/>
      <c r="H484" s="20"/>
      <c r="I484" s="20"/>
      <c r="J484" s="20"/>
    </row>
    <row r="485" spans="1:10" ht="12.75">
      <c r="A485" s="20"/>
      <c r="B485" s="20"/>
      <c r="C485" s="20"/>
      <c r="D485" s="20"/>
      <c r="E485" s="20"/>
      <c r="F485" s="20"/>
      <c r="G485" s="20"/>
      <c r="H485" s="20"/>
      <c r="I485" s="20"/>
      <c r="J485" s="20"/>
    </row>
    <row r="486" spans="1:10" ht="12.75">
      <c r="A486" s="20"/>
      <c r="B486" s="20"/>
      <c r="C486" s="20"/>
      <c r="D486" s="20"/>
      <c r="E486" s="20"/>
      <c r="F486" s="20"/>
      <c r="G486" s="20"/>
      <c r="H486" s="20"/>
      <c r="I486" s="20"/>
      <c r="J486" s="20"/>
    </row>
    <row r="487" spans="1:10" ht="12.75">
      <c r="A487" s="20"/>
      <c r="B487" s="20"/>
      <c r="C487" s="20"/>
      <c r="D487" s="20"/>
      <c r="E487" s="20"/>
      <c r="F487" s="20"/>
      <c r="G487" s="20"/>
      <c r="H487" s="20"/>
      <c r="I487" s="20"/>
      <c r="J487" s="20"/>
    </row>
    <row r="488" spans="1:10" ht="12.75">
      <c r="A488" s="20"/>
      <c r="B488" s="20"/>
      <c r="C488" s="20"/>
      <c r="D488" s="20"/>
      <c r="E488" s="20"/>
      <c r="F488" s="20"/>
      <c r="G488" s="20"/>
      <c r="H488" s="20"/>
      <c r="I488" s="20"/>
      <c r="J488" s="20"/>
    </row>
    <row r="489" spans="1:10" ht="12.75">
      <c r="A489" s="20"/>
      <c r="B489" s="20"/>
      <c r="C489" s="20"/>
      <c r="D489" s="20"/>
      <c r="E489" s="20"/>
      <c r="F489" s="20"/>
      <c r="G489" s="20"/>
      <c r="H489" s="20"/>
      <c r="I489" s="20"/>
      <c r="J489" s="20"/>
    </row>
    <row r="490" spans="1:10" ht="12.75">
      <c r="A490" s="20"/>
      <c r="B490" s="20"/>
      <c r="C490" s="20"/>
      <c r="D490" s="20"/>
      <c r="E490" s="20"/>
      <c r="F490" s="20"/>
      <c r="G490" s="20"/>
      <c r="H490" s="20"/>
      <c r="I490" s="20"/>
      <c r="J490" s="20"/>
    </row>
    <row r="491" spans="1:10" ht="12.75">
      <c r="A491" s="20"/>
      <c r="B491" s="20"/>
      <c r="C491" s="20"/>
      <c r="D491" s="20"/>
      <c r="E491" s="20"/>
      <c r="F491" s="20"/>
      <c r="G491" s="20"/>
      <c r="H491" s="20"/>
      <c r="I491" s="20"/>
      <c r="J491" s="20"/>
    </row>
    <row r="492" spans="1:10" ht="12.75">
      <c r="A492" s="20"/>
      <c r="B492" s="20"/>
      <c r="C492" s="20"/>
      <c r="D492" s="20"/>
      <c r="E492" s="20"/>
      <c r="F492" s="20"/>
      <c r="G492" s="20"/>
      <c r="H492" s="20"/>
      <c r="I492" s="20"/>
      <c r="J492" s="20"/>
    </row>
    <row r="493" spans="1:10" ht="12.75">
      <c r="A493" s="20"/>
      <c r="B493" s="20"/>
      <c r="C493" s="20"/>
      <c r="D493" s="20"/>
      <c r="E493" s="20"/>
      <c r="F493" s="20"/>
      <c r="G493" s="20"/>
      <c r="H493" s="20"/>
      <c r="I493" s="20"/>
      <c r="J493" s="20"/>
    </row>
    <row r="494" spans="1:10" ht="12.75">
      <c r="A494" s="20"/>
      <c r="B494" s="20"/>
      <c r="C494" s="20"/>
      <c r="D494" s="20"/>
      <c r="E494" s="20"/>
      <c r="F494" s="20"/>
      <c r="G494" s="20"/>
      <c r="H494" s="20"/>
      <c r="I494" s="20"/>
      <c r="J494" s="20"/>
    </row>
    <row r="495" spans="1:10" ht="12.75">
      <c r="A495" s="20"/>
      <c r="B495" s="20"/>
      <c r="C495" s="20"/>
      <c r="D495" s="20"/>
      <c r="E495" s="20"/>
      <c r="F495" s="20"/>
      <c r="G495" s="20"/>
      <c r="H495" s="20"/>
      <c r="I495" s="20"/>
      <c r="J495" s="20"/>
    </row>
    <row r="496" spans="1:10" ht="12.75">
      <c r="A496" s="20"/>
      <c r="B496" s="20"/>
      <c r="C496" s="20"/>
      <c r="D496" s="20"/>
      <c r="E496" s="20"/>
      <c r="F496" s="20"/>
      <c r="G496" s="20"/>
      <c r="H496" s="20"/>
      <c r="I496" s="20"/>
      <c r="J496" s="20"/>
    </row>
    <row r="497" spans="1:10" ht="12.75">
      <c r="A497" s="20"/>
      <c r="B497" s="20"/>
      <c r="C497" s="20"/>
      <c r="D497" s="20"/>
      <c r="E497" s="20"/>
      <c r="F497" s="20"/>
      <c r="G497" s="20"/>
      <c r="H497" s="20"/>
      <c r="I497" s="20"/>
      <c r="J497" s="20"/>
    </row>
    <row r="498" spans="1:10" ht="12.75">
      <c r="A498" s="20"/>
      <c r="B498" s="20"/>
      <c r="C498" s="20"/>
      <c r="D498" s="20"/>
      <c r="E498" s="20"/>
      <c r="F498" s="20"/>
      <c r="G498" s="20"/>
      <c r="H498" s="20"/>
      <c r="I498" s="20"/>
      <c r="J498" s="20"/>
    </row>
    <row r="499" spans="1:10" ht="12.75">
      <c r="A499" s="20"/>
      <c r="B499" s="20"/>
      <c r="C499" s="20"/>
      <c r="D499" s="20"/>
      <c r="E499" s="20"/>
      <c r="F499" s="20"/>
      <c r="G499" s="20"/>
      <c r="H499" s="20"/>
      <c r="I499" s="20"/>
      <c r="J499" s="20"/>
    </row>
    <row r="500" spans="1:10" ht="12.75">
      <c r="A500" s="20"/>
      <c r="B500" s="20"/>
      <c r="C500" s="20"/>
      <c r="D500" s="20"/>
      <c r="E500" s="20"/>
      <c r="F500" s="20"/>
      <c r="G500" s="20"/>
      <c r="H500" s="20"/>
      <c r="I500" s="20"/>
      <c r="J500" s="20"/>
    </row>
    <row r="501" spans="1:10" ht="12.75">
      <c r="A501" s="20"/>
      <c r="B501" s="20"/>
      <c r="C501" s="20"/>
      <c r="D501" s="20"/>
      <c r="E501" s="20"/>
      <c r="F501" s="20"/>
      <c r="G501" s="20"/>
      <c r="H501" s="20"/>
      <c r="I501" s="20"/>
      <c r="J501" s="20"/>
    </row>
    <row r="502" spans="1:10" ht="12.75">
      <c r="A502" s="20"/>
      <c r="B502" s="20"/>
      <c r="C502" s="20"/>
      <c r="D502" s="20"/>
      <c r="E502" s="20"/>
      <c r="F502" s="20"/>
      <c r="G502" s="20"/>
      <c r="H502" s="20"/>
      <c r="I502" s="20"/>
      <c r="J502" s="20"/>
    </row>
    <row r="503" spans="1:10" ht="12.75">
      <c r="A503" s="20"/>
      <c r="B503" s="20"/>
      <c r="C503" s="20"/>
      <c r="D503" s="20"/>
      <c r="E503" s="20"/>
      <c r="F503" s="20"/>
      <c r="G503" s="20"/>
      <c r="H503" s="20"/>
      <c r="I503" s="20"/>
      <c r="J503" s="20"/>
    </row>
    <row r="504" spans="1:10" ht="12.75">
      <c r="A504" s="20"/>
      <c r="B504" s="20"/>
      <c r="C504" s="20"/>
      <c r="D504" s="20"/>
      <c r="E504" s="20"/>
      <c r="F504" s="20"/>
      <c r="G504" s="20"/>
      <c r="H504" s="20"/>
      <c r="I504" s="20"/>
      <c r="J504" s="20"/>
    </row>
    <row r="505" spans="1:10" ht="12.75">
      <c r="A505" s="20"/>
      <c r="B505" s="20"/>
      <c r="C505" s="20"/>
      <c r="D505" s="20"/>
      <c r="E505" s="20"/>
      <c r="F505" s="20"/>
      <c r="G505" s="20"/>
      <c r="H505" s="20"/>
      <c r="I505" s="20"/>
      <c r="J505" s="20"/>
    </row>
    <row r="506" spans="1:10" ht="12.75">
      <c r="A506" s="20"/>
      <c r="B506" s="20"/>
      <c r="C506" s="20"/>
      <c r="D506" s="20"/>
      <c r="E506" s="20"/>
      <c r="F506" s="20"/>
      <c r="G506" s="20"/>
      <c r="H506" s="20"/>
      <c r="I506" s="20"/>
      <c r="J506" s="20"/>
    </row>
    <row r="507" spans="1:10" ht="12.75">
      <c r="A507" s="20"/>
      <c r="B507" s="20"/>
      <c r="C507" s="20"/>
      <c r="D507" s="20"/>
      <c r="E507" s="20"/>
      <c r="F507" s="20"/>
      <c r="G507" s="20"/>
      <c r="H507" s="20"/>
      <c r="I507" s="20"/>
      <c r="J507" s="20"/>
    </row>
    <row r="508" spans="1:10" ht="12.75">
      <c r="A508" s="20"/>
      <c r="B508" s="20"/>
      <c r="C508" s="20"/>
      <c r="D508" s="20"/>
      <c r="E508" s="20"/>
      <c r="F508" s="20"/>
      <c r="G508" s="20"/>
      <c r="H508" s="20"/>
      <c r="I508" s="20"/>
      <c r="J508" s="20"/>
    </row>
    <row r="509" spans="1:10" ht="12.75">
      <c r="A509" s="20"/>
      <c r="B509" s="20"/>
      <c r="C509" s="20"/>
      <c r="D509" s="20"/>
      <c r="E509" s="20"/>
      <c r="F509" s="20"/>
      <c r="G509" s="20"/>
      <c r="H509" s="20"/>
      <c r="I509" s="20"/>
      <c r="J509" s="20"/>
    </row>
    <row r="510" spans="1:10" ht="12.75">
      <c r="A510" s="20"/>
      <c r="B510" s="20"/>
      <c r="C510" s="20"/>
      <c r="D510" s="20"/>
      <c r="E510" s="20"/>
      <c r="F510" s="20"/>
      <c r="G510" s="20"/>
      <c r="H510" s="20"/>
      <c r="I510" s="20"/>
      <c r="J510" s="20"/>
    </row>
    <row r="511" spans="1:10" ht="12.75">
      <c r="A511" s="20"/>
      <c r="B511" s="20"/>
      <c r="C511" s="20"/>
      <c r="D511" s="20"/>
      <c r="E511" s="20"/>
      <c r="F511" s="20"/>
      <c r="G511" s="20"/>
      <c r="H511" s="20"/>
      <c r="I511" s="20"/>
      <c r="J511" s="20"/>
    </row>
    <row r="512" spans="1:10" ht="12.75">
      <c r="A512" s="20"/>
      <c r="B512" s="20"/>
      <c r="C512" s="20"/>
      <c r="D512" s="20"/>
      <c r="E512" s="20"/>
      <c r="F512" s="20"/>
      <c r="G512" s="20"/>
      <c r="H512" s="20"/>
      <c r="I512" s="20"/>
      <c r="J512" s="20"/>
    </row>
    <row r="513" spans="1:10" ht="12.75">
      <c r="A513" s="20"/>
      <c r="B513" s="20"/>
      <c r="C513" s="20"/>
      <c r="D513" s="20"/>
      <c r="E513" s="20"/>
      <c r="F513" s="20"/>
      <c r="G513" s="20"/>
      <c r="H513" s="20"/>
      <c r="I513" s="20"/>
      <c r="J513" s="20"/>
    </row>
    <row r="514" spans="1:10" ht="12.75">
      <c r="A514" s="20"/>
      <c r="B514" s="20"/>
      <c r="C514" s="20"/>
      <c r="D514" s="20"/>
      <c r="E514" s="20"/>
      <c r="F514" s="20"/>
      <c r="G514" s="20"/>
      <c r="H514" s="20"/>
      <c r="I514" s="20"/>
      <c r="J514" s="20"/>
    </row>
    <row r="515" spans="1:10" ht="12.75">
      <c r="A515" s="20"/>
      <c r="B515" s="20"/>
      <c r="C515" s="20"/>
      <c r="D515" s="20"/>
      <c r="E515" s="20"/>
      <c r="F515" s="20"/>
      <c r="G515" s="20"/>
      <c r="H515" s="20"/>
      <c r="I515" s="20"/>
      <c r="J515" s="20"/>
    </row>
    <row r="516" spans="1:10" ht="12.75">
      <c r="A516" s="20"/>
      <c r="B516" s="20"/>
      <c r="C516" s="20"/>
      <c r="D516" s="20"/>
      <c r="E516" s="20"/>
      <c r="F516" s="20"/>
      <c r="G516" s="20"/>
      <c r="H516" s="20"/>
      <c r="I516" s="20"/>
      <c r="J516" s="20"/>
    </row>
    <row r="517" spans="1:10" ht="12.75">
      <c r="A517" s="20"/>
      <c r="B517" s="20"/>
      <c r="C517" s="20"/>
      <c r="D517" s="20"/>
      <c r="E517" s="20"/>
      <c r="F517" s="20"/>
      <c r="G517" s="20"/>
      <c r="H517" s="20"/>
      <c r="I517" s="20"/>
      <c r="J517" s="20"/>
    </row>
    <row r="518" spans="1:10" ht="12.75">
      <c r="A518" s="20"/>
      <c r="B518" s="20"/>
      <c r="C518" s="20"/>
      <c r="D518" s="20"/>
      <c r="E518" s="20"/>
      <c r="F518" s="20"/>
      <c r="G518" s="20"/>
      <c r="H518" s="20"/>
      <c r="I518" s="20"/>
      <c r="J518" s="20"/>
    </row>
    <row r="519" spans="1:10" ht="12.75">
      <c r="A519" s="20"/>
      <c r="B519" s="20"/>
      <c r="C519" s="20"/>
      <c r="D519" s="20"/>
      <c r="E519" s="20"/>
      <c r="F519" s="20"/>
      <c r="G519" s="20"/>
      <c r="H519" s="20"/>
      <c r="I519" s="20"/>
      <c r="J519" s="20"/>
    </row>
    <row r="520" spans="1:10" ht="12.75">
      <c r="A520" s="20"/>
      <c r="B520" s="20"/>
      <c r="C520" s="20"/>
      <c r="D520" s="20"/>
      <c r="E520" s="20"/>
      <c r="F520" s="20"/>
      <c r="G520" s="20"/>
      <c r="H520" s="20"/>
      <c r="I520" s="20"/>
      <c r="J520" s="20"/>
    </row>
    <row r="521" spans="1:10" ht="12.75">
      <c r="A521" s="20"/>
      <c r="B521" s="20"/>
      <c r="C521" s="20"/>
      <c r="D521" s="20"/>
      <c r="E521" s="20"/>
      <c r="F521" s="20"/>
      <c r="G521" s="20"/>
      <c r="H521" s="20"/>
      <c r="I521" s="20"/>
      <c r="J521" s="20"/>
    </row>
    <row r="522" spans="1:10" ht="12.75">
      <c r="A522" s="20"/>
      <c r="B522" s="20"/>
      <c r="C522" s="20"/>
      <c r="D522" s="20"/>
      <c r="E522" s="20"/>
      <c r="F522" s="20"/>
      <c r="G522" s="20"/>
      <c r="H522" s="20"/>
      <c r="I522" s="20"/>
      <c r="J522" s="20"/>
    </row>
    <row r="523" spans="1:10" ht="12.75">
      <c r="A523" s="20"/>
      <c r="B523" s="20"/>
      <c r="C523" s="20"/>
      <c r="D523" s="20"/>
      <c r="E523" s="20"/>
      <c r="F523" s="20"/>
      <c r="G523" s="20"/>
      <c r="H523" s="20"/>
      <c r="I523" s="20"/>
      <c r="J523" s="20"/>
    </row>
    <row r="524" spans="1:10" ht="12.75">
      <c r="A524" s="20"/>
      <c r="B524" s="20"/>
      <c r="C524" s="20"/>
      <c r="D524" s="20"/>
      <c r="E524" s="20"/>
      <c r="F524" s="20"/>
      <c r="G524" s="20"/>
      <c r="H524" s="20"/>
      <c r="I524" s="20"/>
      <c r="J524" s="20"/>
    </row>
    <row r="525" spans="1:10" ht="12.75">
      <c r="A525" s="20"/>
      <c r="B525" s="20"/>
      <c r="C525" s="20"/>
      <c r="D525" s="20"/>
      <c r="E525" s="20"/>
      <c r="F525" s="20"/>
      <c r="G525" s="20"/>
      <c r="H525" s="20"/>
      <c r="I525" s="20"/>
      <c r="J525" s="20"/>
    </row>
    <row r="526" spans="1:10" ht="12.75">
      <c r="A526" s="20"/>
      <c r="B526" s="20"/>
      <c r="C526" s="20"/>
      <c r="D526" s="20"/>
      <c r="E526" s="20"/>
      <c r="F526" s="20"/>
      <c r="G526" s="20"/>
      <c r="H526" s="20"/>
      <c r="I526" s="20"/>
      <c r="J526" s="20"/>
    </row>
    <row r="527" spans="1:10" ht="12.75">
      <c r="A527" s="20"/>
      <c r="B527" s="20"/>
      <c r="C527" s="20"/>
      <c r="D527" s="20"/>
      <c r="E527" s="20"/>
      <c r="F527" s="20"/>
      <c r="G527" s="20"/>
      <c r="H527" s="20"/>
      <c r="I527" s="20"/>
      <c r="J527" s="20"/>
    </row>
    <row r="528" spans="1:10" ht="12.75">
      <c r="A528" s="20"/>
      <c r="B528" s="20"/>
      <c r="C528" s="20"/>
      <c r="D528" s="20"/>
      <c r="E528" s="20"/>
      <c r="F528" s="20"/>
      <c r="G528" s="20"/>
      <c r="H528" s="20"/>
      <c r="I528" s="20"/>
      <c r="J528" s="20"/>
    </row>
    <row r="529" spans="1:10" ht="12.75">
      <c r="A529" s="20"/>
      <c r="B529" s="20"/>
      <c r="C529" s="20"/>
      <c r="D529" s="20"/>
      <c r="E529" s="20"/>
      <c r="F529" s="20"/>
      <c r="G529" s="20"/>
      <c r="H529" s="20"/>
      <c r="I529" s="20"/>
      <c r="J529" s="20"/>
    </row>
    <row r="530" spans="1:10" ht="12.75">
      <c r="A530" s="20"/>
      <c r="B530" s="20"/>
      <c r="C530" s="20"/>
      <c r="D530" s="20"/>
      <c r="E530" s="20"/>
      <c r="F530" s="20"/>
      <c r="G530" s="20"/>
      <c r="H530" s="20"/>
      <c r="I530" s="20"/>
      <c r="J530" s="20"/>
    </row>
    <row r="531" spans="1:10" ht="12.75">
      <c r="A531" s="20"/>
      <c r="B531" s="20"/>
      <c r="C531" s="20"/>
      <c r="D531" s="20"/>
      <c r="E531" s="20"/>
      <c r="F531" s="20"/>
      <c r="G531" s="20"/>
      <c r="H531" s="20"/>
      <c r="I531" s="20"/>
      <c r="J531" s="20"/>
    </row>
    <row r="532" spans="1:10" ht="12.75">
      <c r="A532" s="20"/>
      <c r="B532" s="20"/>
      <c r="C532" s="20"/>
      <c r="D532" s="20"/>
      <c r="E532" s="20"/>
      <c r="F532" s="20"/>
      <c r="G532" s="20"/>
      <c r="H532" s="20"/>
      <c r="I532" s="20"/>
      <c r="J532" s="20"/>
    </row>
    <row r="533" spans="1:10" ht="12.75">
      <c r="A533" s="20"/>
      <c r="B533" s="20"/>
      <c r="C533" s="20"/>
      <c r="D533" s="20"/>
      <c r="E533" s="20"/>
      <c r="F533" s="20"/>
      <c r="G533" s="20"/>
      <c r="H533" s="20"/>
      <c r="I533" s="20"/>
      <c r="J533" s="20"/>
    </row>
    <row r="534" spans="1:10" ht="12.75">
      <c r="A534" s="20"/>
      <c r="B534" s="20"/>
      <c r="C534" s="20"/>
      <c r="D534" s="20"/>
      <c r="E534" s="20"/>
      <c r="F534" s="20"/>
      <c r="G534" s="20"/>
      <c r="H534" s="20"/>
      <c r="I534" s="20"/>
      <c r="J534" s="20"/>
    </row>
    <row r="535" spans="1:10" ht="12.75">
      <c r="A535" s="20"/>
      <c r="B535" s="20"/>
      <c r="C535" s="20"/>
      <c r="D535" s="20"/>
      <c r="E535" s="20"/>
      <c r="F535" s="20"/>
      <c r="G535" s="20"/>
      <c r="H535" s="20"/>
      <c r="I535" s="20"/>
      <c r="J535" s="20"/>
    </row>
    <row r="536" spans="1:10" ht="12.75">
      <c r="A536" s="20"/>
      <c r="B536" s="20"/>
      <c r="C536" s="20"/>
      <c r="D536" s="20"/>
      <c r="E536" s="20"/>
      <c r="F536" s="20"/>
      <c r="G536" s="20"/>
      <c r="H536" s="20"/>
      <c r="I536" s="20"/>
      <c r="J536" s="20"/>
    </row>
    <row r="537" spans="1:10" ht="12.75">
      <c r="A537" s="20"/>
      <c r="B537" s="20"/>
      <c r="C537" s="20"/>
      <c r="D537" s="20"/>
      <c r="E537" s="20"/>
      <c r="F537" s="20"/>
      <c r="G537" s="20"/>
      <c r="H537" s="20"/>
      <c r="I537" s="20"/>
      <c r="J537" s="20"/>
    </row>
    <row r="538" spans="1:10" ht="12.75">
      <c r="A538" s="20"/>
      <c r="B538" s="20"/>
      <c r="C538" s="20"/>
      <c r="D538" s="20"/>
      <c r="E538" s="20"/>
      <c r="F538" s="20"/>
      <c r="G538" s="20"/>
      <c r="H538" s="20"/>
      <c r="I538" s="20"/>
      <c r="J538" s="20"/>
    </row>
    <row r="539" spans="1:10" ht="12.75">
      <c r="A539" s="20"/>
      <c r="B539" s="20"/>
      <c r="C539" s="20"/>
      <c r="D539" s="20"/>
      <c r="E539" s="20"/>
      <c r="F539" s="20"/>
      <c r="G539" s="20"/>
      <c r="H539" s="20"/>
      <c r="I539" s="20"/>
      <c r="J539" s="20"/>
    </row>
    <row r="540" spans="1:10" ht="12.75">
      <c r="A540" s="20"/>
      <c r="B540" s="20"/>
      <c r="C540" s="20"/>
      <c r="D540" s="20"/>
      <c r="E540" s="20"/>
      <c r="F540" s="20"/>
      <c r="G540" s="20"/>
      <c r="H540" s="20"/>
      <c r="I540" s="20"/>
      <c r="J540" s="20"/>
    </row>
    <row r="541" spans="1:10" ht="12.75">
      <c r="A541" s="20"/>
      <c r="B541" s="20"/>
      <c r="C541" s="20"/>
      <c r="D541" s="20"/>
      <c r="E541" s="20"/>
      <c r="F541" s="20"/>
      <c r="G541" s="20"/>
      <c r="H541" s="20"/>
      <c r="I541" s="20"/>
      <c r="J541" s="20"/>
    </row>
    <row r="542" spans="1:10" ht="12.75">
      <c r="A542" s="20"/>
      <c r="B542" s="20"/>
      <c r="C542" s="20"/>
      <c r="D542" s="20"/>
      <c r="E542" s="20"/>
      <c r="F542" s="20"/>
      <c r="G542" s="20"/>
      <c r="H542" s="20"/>
      <c r="I542" s="20"/>
      <c r="J542" s="20"/>
    </row>
    <row r="543" spans="1:10" ht="12.75">
      <c r="A543" s="20"/>
      <c r="B543" s="20"/>
      <c r="C543" s="20"/>
      <c r="D543" s="20"/>
      <c r="E543" s="20"/>
      <c r="F543" s="20"/>
      <c r="G543" s="20"/>
      <c r="H543" s="20"/>
      <c r="I543" s="20"/>
      <c r="J543" s="20"/>
    </row>
    <row r="544" spans="1:10" ht="12.75">
      <c r="A544" s="20"/>
      <c r="B544" s="20"/>
      <c r="C544" s="20"/>
      <c r="D544" s="20"/>
      <c r="E544" s="20"/>
      <c r="F544" s="20"/>
      <c r="G544" s="20"/>
      <c r="H544" s="20"/>
      <c r="I544" s="20"/>
      <c r="J544" s="20"/>
    </row>
    <row r="545" spans="1:10" ht="12.75">
      <c r="A545" s="20"/>
      <c r="B545" s="20"/>
      <c r="C545" s="20"/>
      <c r="D545" s="20"/>
      <c r="E545" s="20"/>
      <c r="F545" s="20"/>
      <c r="G545" s="20"/>
      <c r="H545" s="20"/>
      <c r="I545" s="20"/>
      <c r="J545" s="20"/>
    </row>
    <row r="546" spans="1:10" ht="12.75">
      <c r="A546" s="20"/>
      <c r="B546" s="20"/>
      <c r="C546" s="20"/>
      <c r="D546" s="20"/>
      <c r="E546" s="20"/>
      <c r="F546" s="20"/>
      <c r="G546" s="20"/>
      <c r="H546" s="20"/>
      <c r="I546" s="20"/>
      <c r="J546" s="20"/>
    </row>
    <row r="547" spans="1:10" ht="12.75">
      <c r="A547" s="20"/>
      <c r="B547" s="20"/>
      <c r="C547" s="20"/>
      <c r="D547" s="20"/>
      <c r="E547" s="20"/>
      <c r="F547" s="20"/>
      <c r="G547" s="20"/>
      <c r="H547" s="20"/>
      <c r="I547" s="20"/>
      <c r="J547" s="20"/>
    </row>
    <row r="548" spans="1:10" ht="12.75">
      <c r="A548" s="20"/>
      <c r="B548" s="20"/>
      <c r="C548" s="20"/>
      <c r="D548" s="20"/>
      <c r="E548" s="20"/>
      <c r="F548" s="20"/>
      <c r="G548" s="20"/>
      <c r="H548" s="20"/>
      <c r="I548" s="20"/>
      <c r="J548" s="20"/>
    </row>
    <row r="549" spans="1:10" ht="12.75">
      <c r="A549" s="20"/>
      <c r="B549" s="20"/>
      <c r="C549" s="20"/>
      <c r="D549" s="20"/>
      <c r="E549" s="20"/>
      <c r="F549" s="20"/>
      <c r="G549" s="20"/>
      <c r="H549" s="20"/>
      <c r="I549" s="20"/>
      <c r="J549" s="20"/>
    </row>
    <row r="550" spans="1:10" ht="12.75">
      <c r="A550" s="20"/>
      <c r="B550" s="20"/>
      <c r="C550" s="20"/>
      <c r="D550" s="20"/>
      <c r="E550" s="20"/>
      <c r="F550" s="20"/>
      <c r="G550" s="20"/>
      <c r="H550" s="20"/>
      <c r="I550" s="20"/>
      <c r="J550" s="20"/>
    </row>
    <row r="551" spans="1:10" ht="12.75">
      <c r="A551" s="20"/>
      <c r="B551" s="20"/>
      <c r="C551" s="20"/>
      <c r="D551" s="20"/>
      <c r="E551" s="20"/>
      <c r="F551" s="20"/>
      <c r="G551" s="20"/>
      <c r="H551" s="20"/>
      <c r="I551" s="20"/>
      <c r="J551" s="20"/>
    </row>
    <row r="552" spans="1:10" ht="12.75">
      <c r="A552" s="20"/>
      <c r="B552" s="20"/>
      <c r="C552" s="20"/>
      <c r="D552" s="20"/>
      <c r="E552" s="20"/>
      <c r="F552" s="20"/>
      <c r="G552" s="20"/>
      <c r="H552" s="20"/>
      <c r="I552" s="20"/>
      <c r="J552" s="20"/>
    </row>
    <row r="553" spans="1:10" ht="12.75">
      <c r="A553" s="20"/>
      <c r="B553" s="20"/>
      <c r="C553" s="20"/>
      <c r="D553" s="20"/>
      <c r="E553" s="20"/>
      <c r="F553" s="20"/>
      <c r="G553" s="20"/>
      <c r="H553" s="20"/>
      <c r="I553" s="20"/>
      <c r="J553" s="20"/>
    </row>
    <row r="554" spans="1:10" ht="12.75">
      <c r="A554" s="20"/>
      <c r="B554" s="20"/>
      <c r="C554" s="20"/>
      <c r="D554" s="20"/>
      <c r="E554" s="20"/>
      <c r="F554" s="20"/>
      <c r="G554" s="20"/>
      <c r="H554" s="20"/>
      <c r="I554" s="20"/>
      <c r="J554" s="20"/>
    </row>
    <row r="555" spans="1:10" ht="12.75">
      <c r="A555" s="20"/>
      <c r="B555" s="20"/>
      <c r="C555" s="20"/>
      <c r="D555" s="20"/>
      <c r="E555" s="20"/>
      <c r="F555" s="20"/>
      <c r="G555" s="20"/>
      <c r="H555" s="20"/>
      <c r="I555" s="20"/>
      <c r="J555" s="20"/>
    </row>
    <row r="556" spans="1:10" ht="12.75">
      <c r="A556" s="20"/>
      <c r="B556" s="20"/>
      <c r="C556" s="20"/>
      <c r="D556" s="20"/>
      <c r="E556" s="20"/>
      <c r="F556" s="20"/>
      <c r="G556" s="20"/>
      <c r="H556" s="20"/>
      <c r="I556" s="20"/>
      <c r="J556" s="20"/>
    </row>
    <row r="557" spans="1:10" ht="12.75">
      <c r="A557" s="20"/>
      <c r="B557" s="20"/>
      <c r="C557" s="20"/>
      <c r="D557" s="20"/>
      <c r="E557" s="20"/>
      <c r="F557" s="20"/>
      <c r="G557" s="20"/>
      <c r="H557" s="20"/>
      <c r="I557" s="20"/>
      <c r="J557" s="20"/>
    </row>
    <row r="558" spans="1:10" ht="12.75">
      <c r="A558" s="20"/>
      <c r="B558" s="20"/>
      <c r="C558" s="20"/>
      <c r="D558" s="20"/>
      <c r="E558" s="20"/>
      <c r="F558" s="20"/>
      <c r="G558" s="20"/>
      <c r="H558" s="20"/>
      <c r="I558" s="20"/>
      <c r="J558" s="20"/>
    </row>
    <row r="559" spans="1:10" ht="12.75">
      <c r="A559" s="20"/>
      <c r="B559" s="20"/>
      <c r="C559" s="20"/>
      <c r="D559" s="20"/>
      <c r="E559" s="20"/>
      <c r="F559" s="20"/>
      <c r="G559" s="20"/>
      <c r="H559" s="20"/>
      <c r="I559" s="20"/>
      <c r="J559" s="20"/>
    </row>
    <row r="560" spans="1:10" ht="12.75">
      <c r="A560" s="20"/>
      <c r="B560" s="20"/>
      <c r="C560" s="20"/>
      <c r="D560" s="20"/>
      <c r="E560" s="20"/>
      <c r="F560" s="20"/>
      <c r="G560" s="20"/>
      <c r="H560" s="20"/>
      <c r="I560" s="20"/>
      <c r="J560" s="20"/>
    </row>
    <row r="561" spans="1:10" ht="12.75">
      <c r="A561" s="20"/>
      <c r="B561" s="20"/>
      <c r="C561" s="20"/>
      <c r="D561" s="20"/>
      <c r="E561" s="20"/>
      <c r="F561" s="20"/>
      <c r="G561" s="20"/>
      <c r="H561" s="20"/>
      <c r="I561" s="20"/>
      <c r="J561" s="20"/>
    </row>
    <row r="562" spans="1:10" ht="12.75">
      <c r="A562" s="20"/>
      <c r="B562" s="20"/>
      <c r="C562" s="20"/>
      <c r="D562" s="20"/>
      <c r="E562" s="20"/>
      <c r="F562" s="20"/>
      <c r="G562" s="20"/>
      <c r="H562" s="20"/>
      <c r="I562" s="20"/>
      <c r="J562" s="20"/>
    </row>
    <row r="563" spans="1:10" ht="12.75">
      <c r="A563" s="20"/>
      <c r="B563" s="20"/>
      <c r="C563" s="20"/>
      <c r="D563" s="20"/>
      <c r="E563" s="20"/>
      <c r="F563" s="20"/>
      <c r="G563" s="20"/>
      <c r="H563" s="20"/>
      <c r="I563" s="20"/>
      <c r="J563" s="20"/>
    </row>
    <row r="564" spans="1:10" ht="12.75">
      <c r="A564" s="20"/>
      <c r="B564" s="20"/>
      <c r="C564" s="20"/>
      <c r="D564" s="20"/>
      <c r="E564" s="20"/>
      <c r="F564" s="20"/>
      <c r="G564" s="20"/>
      <c r="H564" s="20"/>
      <c r="I564" s="20"/>
      <c r="J564" s="20"/>
    </row>
    <row r="565" spans="1:10" ht="12.75">
      <c r="A565" s="20"/>
      <c r="B565" s="20"/>
      <c r="C565" s="20"/>
      <c r="D565" s="20"/>
      <c r="E565" s="20"/>
      <c r="F565" s="20"/>
      <c r="G565" s="20"/>
      <c r="H565" s="20"/>
      <c r="I565" s="20"/>
      <c r="J565" s="20"/>
    </row>
    <row r="566" spans="1:10" ht="12.75">
      <c r="A566" s="20"/>
      <c r="B566" s="20"/>
      <c r="C566" s="20"/>
      <c r="D566" s="20"/>
      <c r="E566" s="20"/>
      <c r="F566" s="20"/>
      <c r="G566" s="20"/>
      <c r="H566" s="20"/>
      <c r="I566" s="20"/>
      <c r="J566" s="20"/>
    </row>
    <row r="567" spans="1:10" ht="12.75">
      <c r="A567" s="20"/>
      <c r="B567" s="20"/>
      <c r="C567" s="20"/>
      <c r="D567" s="20"/>
      <c r="E567" s="20"/>
      <c r="F567" s="20"/>
      <c r="G567" s="20"/>
      <c r="H567" s="20"/>
      <c r="I567" s="20"/>
      <c r="J567" s="20"/>
    </row>
    <row r="568" spans="1:10" ht="12.75">
      <c r="A568" s="20"/>
      <c r="B568" s="20"/>
      <c r="C568" s="20"/>
      <c r="D568" s="20"/>
      <c r="E568" s="20"/>
      <c r="F568" s="20"/>
      <c r="G568" s="20"/>
      <c r="H568" s="20"/>
      <c r="I568" s="20"/>
      <c r="J568" s="20"/>
    </row>
    <row r="569" spans="1:10" ht="12.75">
      <c r="A569" s="20"/>
      <c r="B569" s="20"/>
      <c r="C569" s="20"/>
      <c r="D569" s="20"/>
      <c r="E569" s="20"/>
      <c r="F569" s="20"/>
      <c r="G569" s="20"/>
      <c r="H569" s="20"/>
      <c r="I569" s="20"/>
      <c r="J569" s="20"/>
    </row>
    <row r="570" spans="1:10" ht="12.75">
      <c r="A570" s="20"/>
      <c r="B570" s="20"/>
      <c r="C570" s="20"/>
      <c r="D570" s="20"/>
      <c r="E570" s="20"/>
      <c r="F570" s="20"/>
      <c r="G570" s="20"/>
      <c r="H570" s="20"/>
      <c r="I570" s="20"/>
      <c r="J570" s="20"/>
    </row>
    <row r="571" spans="1:10" ht="12.75">
      <c r="A571" s="20"/>
      <c r="B571" s="20"/>
      <c r="C571" s="20"/>
      <c r="D571" s="20"/>
      <c r="E571" s="20"/>
      <c r="F571" s="20"/>
      <c r="G571" s="20"/>
      <c r="H571" s="20"/>
      <c r="I571" s="20"/>
      <c r="J571" s="20"/>
    </row>
    <row r="572" spans="1:10" ht="12.75">
      <c r="A572" s="20"/>
      <c r="B572" s="20"/>
      <c r="C572" s="20"/>
      <c r="D572" s="20"/>
      <c r="E572" s="20"/>
      <c r="F572" s="20"/>
      <c r="G572" s="20"/>
      <c r="H572" s="20"/>
      <c r="I572" s="20"/>
      <c r="J572" s="20"/>
    </row>
    <row r="573" spans="1:10" ht="12.75">
      <c r="A573" s="20"/>
      <c r="B573" s="20"/>
      <c r="C573" s="20"/>
      <c r="D573" s="20"/>
      <c r="E573" s="20"/>
      <c r="F573" s="20"/>
      <c r="G573" s="20"/>
      <c r="H573" s="20"/>
      <c r="I573" s="20"/>
      <c r="J573" s="20"/>
    </row>
    <row r="574" spans="1:10" ht="12.75">
      <c r="A574" s="20"/>
      <c r="B574" s="20"/>
      <c r="C574" s="20"/>
      <c r="D574" s="20"/>
      <c r="E574" s="20"/>
      <c r="F574" s="20"/>
      <c r="G574" s="20"/>
      <c r="H574" s="20"/>
      <c r="I574" s="20"/>
      <c r="J574" s="20"/>
    </row>
    <row r="575" spans="1:10" ht="12.75">
      <c r="A575" s="20"/>
      <c r="B575" s="20"/>
      <c r="C575" s="20"/>
      <c r="D575" s="20"/>
      <c r="E575" s="20"/>
      <c r="F575" s="20"/>
      <c r="G575" s="20"/>
      <c r="H575" s="20"/>
      <c r="I575" s="20"/>
      <c r="J575" s="20"/>
    </row>
    <row r="576" spans="1:10" ht="12.75">
      <c r="A576" s="20"/>
      <c r="B576" s="20"/>
      <c r="C576" s="20"/>
      <c r="D576" s="20"/>
      <c r="E576" s="20"/>
      <c r="F576" s="20"/>
      <c r="G576" s="20"/>
      <c r="H576" s="20"/>
      <c r="I576" s="20"/>
      <c r="J576" s="20"/>
    </row>
    <row r="577" spans="1:10" ht="12.75">
      <c r="A577" s="20"/>
      <c r="B577" s="20"/>
      <c r="C577" s="20"/>
      <c r="D577" s="20"/>
      <c r="E577" s="20"/>
      <c r="F577" s="20"/>
      <c r="G577" s="20"/>
      <c r="H577" s="20"/>
      <c r="I577" s="20"/>
      <c r="J577" s="20"/>
    </row>
    <row r="578" spans="1:10" ht="12.75">
      <c r="A578" s="20"/>
      <c r="B578" s="20"/>
      <c r="C578" s="20"/>
      <c r="D578" s="20"/>
      <c r="E578" s="20"/>
      <c r="F578" s="20"/>
      <c r="G578" s="20"/>
      <c r="H578" s="20"/>
      <c r="I578" s="20"/>
      <c r="J578" s="20"/>
    </row>
    <row r="579" spans="1:10" ht="12.75">
      <c r="A579" s="20"/>
      <c r="B579" s="20"/>
      <c r="C579" s="20"/>
      <c r="D579" s="20"/>
      <c r="E579" s="20"/>
      <c r="F579" s="20"/>
      <c r="G579" s="20"/>
      <c r="H579" s="20"/>
      <c r="I579" s="20"/>
      <c r="J579" s="20"/>
    </row>
    <row r="580" spans="1:10" ht="12.75">
      <c r="A580" s="20"/>
      <c r="B580" s="20"/>
      <c r="C580" s="20"/>
      <c r="D580" s="20"/>
      <c r="E580" s="20"/>
      <c r="F580" s="20"/>
      <c r="G580" s="20"/>
      <c r="H580" s="20"/>
      <c r="I580" s="20"/>
      <c r="J580" s="20"/>
    </row>
    <row r="581" spans="1:10" ht="12.75">
      <c r="A581" s="20"/>
      <c r="B581" s="20"/>
      <c r="C581" s="20"/>
      <c r="D581" s="20"/>
      <c r="E581" s="20"/>
      <c r="F581" s="20"/>
      <c r="G581" s="20"/>
      <c r="H581" s="20"/>
      <c r="I581" s="20"/>
      <c r="J581" s="20"/>
    </row>
    <row r="582" spans="1:10" ht="12.75">
      <c r="A582" s="20"/>
      <c r="B582" s="20"/>
      <c r="C582" s="20"/>
      <c r="D582" s="20"/>
      <c r="E582" s="20"/>
      <c r="F582" s="20"/>
      <c r="G582" s="20"/>
      <c r="H582" s="20"/>
      <c r="I582" s="20"/>
      <c r="J582" s="20"/>
    </row>
    <row r="583" spans="1:10" ht="12.75">
      <c r="A583" s="20"/>
      <c r="B583" s="20"/>
      <c r="C583" s="20"/>
      <c r="D583" s="20"/>
      <c r="E583" s="20"/>
      <c r="F583" s="20"/>
      <c r="G583" s="20"/>
      <c r="H583" s="20"/>
      <c r="I583" s="20"/>
      <c r="J583" s="20"/>
    </row>
    <row r="584" spans="1:10" ht="12.75">
      <c r="A584" s="20"/>
      <c r="B584" s="20"/>
      <c r="C584" s="20"/>
      <c r="D584" s="20"/>
      <c r="E584" s="20"/>
      <c r="F584" s="20"/>
      <c r="G584" s="20"/>
      <c r="H584" s="20"/>
      <c r="I584" s="20"/>
      <c r="J584" s="20"/>
    </row>
    <row r="585" spans="1:10" ht="12.75">
      <c r="A585" s="20"/>
      <c r="B585" s="20"/>
      <c r="C585" s="20"/>
      <c r="D585" s="20"/>
      <c r="E585" s="20"/>
      <c r="F585" s="20"/>
      <c r="G585" s="20"/>
      <c r="H585" s="20"/>
      <c r="I585" s="20"/>
      <c r="J585" s="20"/>
    </row>
    <row r="586" spans="1:10" ht="12.75">
      <c r="A586" s="20"/>
      <c r="B586" s="20"/>
      <c r="C586" s="20"/>
      <c r="D586" s="20"/>
      <c r="E586" s="20"/>
      <c r="F586" s="20"/>
      <c r="G586" s="20"/>
      <c r="H586" s="20"/>
      <c r="I586" s="20"/>
      <c r="J586" s="20"/>
    </row>
    <row r="587" spans="1:10" ht="12.75">
      <c r="A587" s="20"/>
      <c r="B587" s="20"/>
      <c r="C587" s="20"/>
      <c r="D587" s="20"/>
      <c r="E587" s="20"/>
      <c r="F587" s="20"/>
      <c r="G587" s="20"/>
      <c r="H587" s="20"/>
      <c r="I587" s="20"/>
      <c r="J587" s="20"/>
    </row>
    <row r="588" spans="1:10" ht="12.75">
      <c r="A588" s="20"/>
      <c r="B588" s="20"/>
      <c r="C588" s="20"/>
      <c r="D588" s="20"/>
      <c r="E588" s="20"/>
      <c r="F588" s="20"/>
      <c r="G588" s="20"/>
      <c r="H588" s="20"/>
      <c r="I588" s="20"/>
      <c r="J588" s="20"/>
    </row>
    <row r="589" spans="1:10" ht="12.75">
      <c r="A589" s="20"/>
      <c r="B589" s="20"/>
      <c r="C589" s="20"/>
      <c r="D589" s="20"/>
      <c r="E589" s="20"/>
      <c r="F589" s="20"/>
      <c r="G589" s="20"/>
      <c r="H589" s="20"/>
      <c r="I589" s="20"/>
      <c r="J589" s="20"/>
    </row>
    <row r="590" spans="1:10" ht="12.75">
      <c r="A590" s="20"/>
      <c r="B590" s="20"/>
      <c r="C590" s="20"/>
      <c r="D590" s="20"/>
      <c r="E590" s="20"/>
      <c r="F590" s="20"/>
      <c r="G590" s="20"/>
      <c r="H590" s="20"/>
      <c r="I590" s="20"/>
      <c r="J590" s="20"/>
    </row>
    <row r="591" spans="1:10" ht="12.75">
      <c r="A591" s="20"/>
      <c r="B591" s="20"/>
      <c r="C591" s="20"/>
      <c r="D591" s="20"/>
      <c r="E591" s="20"/>
      <c r="F591" s="20"/>
      <c r="G591" s="20"/>
      <c r="H591" s="20"/>
      <c r="I591" s="20"/>
      <c r="J591" s="20"/>
    </row>
    <row r="592" spans="1:10" ht="12.75">
      <c r="A592" s="20"/>
      <c r="B592" s="20"/>
      <c r="C592" s="20"/>
      <c r="D592" s="20"/>
      <c r="E592" s="20"/>
      <c r="F592" s="20"/>
      <c r="G592" s="20"/>
      <c r="H592" s="20"/>
      <c r="I592" s="20"/>
      <c r="J592" s="20"/>
    </row>
    <row r="593" spans="1:10" ht="12.75">
      <c r="A593" s="20"/>
      <c r="B593" s="20"/>
      <c r="C593" s="20"/>
      <c r="D593" s="20"/>
      <c r="E593" s="20"/>
      <c r="F593" s="20"/>
      <c r="G593" s="20"/>
      <c r="H593" s="20"/>
      <c r="I593" s="20"/>
      <c r="J593" s="20"/>
    </row>
    <row r="594" spans="1:10" ht="12.75">
      <c r="A594" s="20"/>
      <c r="B594" s="20"/>
      <c r="C594" s="20"/>
      <c r="D594" s="20"/>
      <c r="E594" s="20"/>
      <c r="F594" s="20"/>
      <c r="G594" s="20"/>
      <c r="H594" s="20"/>
      <c r="I594" s="20"/>
      <c r="J594" s="20"/>
    </row>
  </sheetData>
  <mergeCells count="18">
    <mergeCell ref="A3:J3"/>
    <mergeCell ref="A4:J5"/>
    <mergeCell ref="A6:J6"/>
    <mergeCell ref="A17:D17"/>
    <mergeCell ref="A22:D22"/>
    <mergeCell ref="A23:D23"/>
    <mergeCell ref="A30:D30"/>
    <mergeCell ref="A31:D31"/>
    <mergeCell ref="A177:K178"/>
    <mergeCell ref="A1:J1"/>
    <mergeCell ref="A136:D136"/>
    <mergeCell ref="A167:D167"/>
    <mergeCell ref="A168:D168"/>
    <mergeCell ref="A170:K174"/>
    <mergeCell ref="A34:J34"/>
    <mergeCell ref="A37:D37"/>
    <mergeCell ref="A39:D39"/>
    <mergeCell ref="A41:J41"/>
  </mergeCells>
  <dataValidations count="1">
    <dataValidation allowBlank="1" sqref="A65533:IV65536 A179:J179 A176:J176 A181 A186:K65532 A170 K176:K180 K4:K169 L4:IV65532 E7:J33 A40:J40 B35:D36 B38:D38 A4:A39 B4:F5 B21:D21 B24:D29 B7:D16 E35:J39 B32:D33 D165:J166 A41:A69 B42:J69 C70:C85 A136:A137 E136:J137 E167:J168 A157:J158 A155:J155 A165:A168 D134:D135 B137:D137 A138:J151 A70:B133 B165:B166 D70:J133 C87:C13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H17" sqref="H17"/>
    </sheetView>
  </sheetViews>
  <sheetFormatPr defaultColWidth="9.140625" defaultRowHeight="12.75"/>
  <cols>
    <col min="1" max="1" width="9.7109375" style="0" customWidth="1"/>
    <col min="2" max="2" width="35.00390625" style="0" customWidth="1"/>
    <col min="3" max="3" width="15.7109375" style="0" customWidth="1"/>
  </cols>
  <sheetData>
    <row r="1" spans="1:10" ht="12.75">
      <c r="A1" s="237" t="s">
        <v>179</v>
      </c>
      <c r="B1" s="237"/>
      <c r="C1" s="237"/>
      <c r="D1" s="181"/>
      <c r="E1" s="181"/>
      <c r="F1" s="181"/>
      <c r="G1" s="181"/>
      <c r="H1" s="181"/>
      <c r="I1" s="181"/>
      <c r="J1" s="181"/>
    </row>
    <row r="2" spans="1:8" ht="12.75">
      <c r="A2" s="181"/>
      <c r="B2" s="181"/>
      <c r="C2" s="181"/>
      <c r="D2" s="181"/>
      <c r="E2" s="181"/>
      <c r="F2" s="181"/>
      <c r="G2" s="181"/>
      <c r="H2" s="181"/>
    </row>
    <row r="3" spans="1:3" ht="28.5" customHeight="1">
      <c r="A3" s="238" t="s">
        <v>150</v>
      </c>
      <c r="B3" s="238"/>
      <c r="C3" s="238"/>
    </row>
    <row r="5" spans="1:3" ht="19.5" customHeight="1">
      <c r="A5" s="234" t="s">
        <v>151</v>
      </c>
      <c r="B5" s="235"/>
      <c r="C5" s="236"/>
    </row>
    <row r="6" spans="1:3" ht="12.75" customHeight="1">
      <c r="A6" s="182" t="s">
        <v>152</v>
      </c>
      <c r="B6" s="182" t="s">
        <v>5</v>
      </c>
      <c r="C6" s="183" t="s">
        <v>153</v>
      </c>
    </row>
    <row r="7" spans="1:3" ht="12.75">
      <c r="A7" s="184">
        <v>602</v>
      </c>
      <c r="B7" s="185" t="s">
        <v>154</v>
      </c>
      <c r="C7" s="186">
        <v>500</v>
      </c>
    </row>
    <row r="8" spans="1:3" ht="12.75">
      <c r="A8" s="184">
        <v>603</v>
      </c>
      <c r="B8" s="187" t="s">
        <v>155</v>
      </c>
      <c r="C8" s="186">
        <v>6000</v>
      </c>
    </row>
    <row r="9" spans="1:3" ht="12.75">
      <c r="A9" s="184">
        <v>604</v>
      </c>
      <c r="B9" s="187" t="s">
        <v>156</v>
      </c>
      <c r="C9" s="186">
        <v>50</v>
      </c>
    </row>
    <row r="10" spans="1:3" ht="12.75">
      <c r="A10" s="184">
        <v>641</v>
      </c>
      <c r="B10" s="187" t="s">
        <v>157</v>
      </c>
      <c r="C10" s="186">
        <v>40</v>
      </c>
    </row>
    <row r="11" spans="1:3" ht="12.75">
      <c r="A11" s="184">
        <v>647</v>
      </c>
      <c r="B11" s="187" t="s">
        <v>158</v>
      </c>
      <c r="C11" s="186">
        <v>1500</v>
      </c>
    </row>
    <row r="12" spans="1:3" ht="13.5" thickBot="1">
      <c r="A12" s="184">
        <v>662</v>
      </c>
      <c r="B12" s="187" t="s">
        <v>159</v>
      </c>
      <c r="C12" s="186">
        <v>50</v>
      </c>
    </row>
    <row r="13" spans="1:3" ht="12.75">
      <c r="A13" s="239" t="s">
        <v>160</v>
      </c>
      <c r="B13" s="240"/>
      <c r="C13" s="188">
        <f>SUM(C7:C12)</f>
        <v>8140</v>
      </c>
    </row>
    <row r="14" spans="1:3" ht="12.75">
      <c r="A14" s="189">
        <v>649</v>
      </c>
      <c r="B14" s="190" t="s">
        <v>161</v>
      </c>
      <c r="C14" s="191">
        <f>-C35</f>
        <v>-1265.02</v>
      </c>
    </row>
    <row r="15" spans="1:3" ht="12.75">
      <c r="A15" s="232" t="s">
        <v>162</v>
      </c>
      <c r="B15" s="233"/>
      <c r="C15" s="192">
        <f>SUM(C13+C14)</f>
        <v>6874.98</v>
      </c>
    </row>
    <row r="16" ht="12.75">
      <c r="C16" s="193"/>
    </row>
    <row r="17" spans="1:3" ht="19.5" customHeight="1">
      <c r="A17" s="234" t="s">
        <v>163</v>
      </c>
      <c r="B17" s="235"/>
      <c r="C17" s="236"/>
    </row>
    <row r="18" spans="1:3" ht="12.75">
      <c r="A18" s="182" t="s">
        <v>152</v>
      </c>
      <c r="B18" s="182" t="s">
        <v>5</v>
      </c>
      <c r="C18" s="183" t="s">
        <v>153</v>
      </c>
    </row>
    <row r="19" spans="1:3" ht="12.75">
      <c r="A19" s="184">
        <v>501</v>
      </c>
      <c r="B19" s="185" t="s">
        <v>164</v>
      </c>
      <c r="C19" s="186">
        <v>2</v>
      </c>
    </row>
    <row r="20" spans="1:3" ht="12.75">
      <c r="A20" s="184">
        <v>502</v>
      </c>
      <c r="B20" s="187" t="s">
        <v>165</v>
      </c>
      <c r="C20" s="186">
        <v>70</v>
      </c>
    </row>
    <row r="21" spans="1:3" ht="12.75">
      <c r="A21" s="184">
        <v>504</v>
      </c>
      <c r="B21" s="187" t="s">
        <v>166</v>
      </c>
      <c r="C21" s="186">
        <v>50</v>
      </c>
    </row>
    <row r="22" spans="1:3" ht="12.75">
      <c r="A22" s="184">
        <v>511</v>
      </c>
      <c r="B22" s="187" t="s">
        <v>91</v>
      </c>
      <c r="C22" s="186">
        <v>500</v>
      </c>
    </row>
    <row r="23" spans="1:3" ht="12.75">
      <c r="A23" s="184">
        <v>518</v>
      </c>
      <c r="B23" s="187" t="s">
        <v>63</v>
      </c>
      <c r="C23" s="186">
        <v>500</v>
      </c>
    </row>
    <row r="24" spans="1:3" ht="12.75">
      <c r="A24" s="184">
        <v>521</v>
      </c>
      <c r="B24" s="187" t="s">
        <v>167</v>
      </c>
      <c r="C24" s="186">
        <v>60</v>
      </c>
    </row>
    <row r="25" spans="1:3" ht="12.75">
      <c r="A25" s="184">
        <v>524</v>
      </c>
      <c r="B25" s="187" t="s">
        <v>168</v>
      </c>
      <c r="C25" s="186">
        <v>20</v>
      </c>
    </row>
    <row r="26" spans="1:3" ht="12.75">
      <c r="A26" s="184">
        <v>538</v>
      </c>
      <c r="B26" s="187" t="s">
        <v>169</v>
      </c>
      <c r="C26" s="186">
        <v>50</v>
      </c>
    </row>
    <row r="27" spans="1:3" ht="12.75">
      <c r="A27" s="184">
        <v>549</v>
      </c>
      <c r="B27" s="187" t="s">
        <v>170</v>
      </c>
      <c r="C27" s="186">
        <v>140</v>
      </c>
    </row>
    <row r="28" spans="1:3" ht="12.75">
      <c r="A28" s="184">
        <v>554</v>
      </c>
      <c r="B28" s="187" t="s">
        <v>171</v>
      </c>
      <c r="C28" s="186">
        <v>20</v>
      </c>
    </row>
    <row r="29" spans="1:3" ht="12.75">
      <c r="A29" s="184">
        <v>556</v>
      </c>
      <c r="B29" s="187" t="s">
        <v>172</v>
      </c>
      <c r="C29" s="186">
        <v>50</v>
      </c>
    </row>
    <row r="30" spans="1:3" ht="13.5" thickBot="1">
      <c r="A30" s="194">
        <v>569</v>
      </c>
      <c r="B30" s="195" t="s">
        <v>173</v>
      </c>
      <c r="C30" s="196">
        <v>12</v>
      </c>
    </row>
    <row r="31" spans="1:3" ht="12.75">
      <c r="A31" s="232" t="s">
        <v>174</v>
      </c>
      <c r="B31" s="233"/>
      <c r="C31" s="192">
        <f>SUM(C19:C30)</f>
        <v>1474</v>
      </c>
    </row>
    <row r="32" ht="12.75">
      <c r="C32" s="193"/>
    </row>
    <row r="33" ht="12.75">
      <c r="C33" s="193"/>
    </row>
    <row r="34" spans="1:3" ht="12.75">
      <c r="A34" s="199" t="s">
        <v>175</v>
      </c>
      <c r="B34" s="199"/>
      <c r="C34" s="197">
        <f>C13-C31</f>
        <v>6666</v>
      </c>
    </row>
    <row r="35" spans="1:3" ht="12.75">
      <c r="A35" s="199" t="s">
        <v>176</v>
      </c>
      <c r="B35" s="199"/>
      <c r="C35" s="197">
        <f>(C34-C10-C12+C28+C29+C30)*0.19</f>
        <v>1265.02</v>
      </c>
    </row>
    <row r="36" spans="1:3" ht="12.75">
      <c r="A36" s="199" t="s">
        <v>177</v>
      </c>
      <c r="B36" s="199"/>
      <c r="C36" s="197">
        <f>C34-C35</f>
        <v>5400.98</v>
      </c>
    </row>
    <row r="37" spans="1:3" ht="12.75">
      <c r="A37" s="178" t="s">
        <v>178</v>
      </c>
      <c r="B37" s="231"/>
      <c r="C37" s="200">
        <v>400</v>
      </c>
    </row>
  </sheetData>
  <mergeCells count="11">
    <mergeCell ref="A1:C1"/>
    <mergeCell ref="A3:C3"/>
    <mergeCell ref="A5:C5"/>
    <mergeCell ref="A13:B13"/>
    <mergeCell ref="A35:B35"/>
    <mergeCell ref="A36:B36"/>
    <mergeCell ref="A37:B37"/>
    <mergeCell ref="A15:B15"/>
    <mergeCell ref="A17:C17"/>
    <mergeCell ref="A31:B31"/>
    <mergeCell ref="A34:B3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UMČ Praha-Velká CHuchle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Svobodová</dc:creator>
  <cp:keywords/>
  <dc:description/>
  <cp:lastModifiedBy>Lenka Svobodová</cp:lastModifiedBy>
  <dcterms:created xsi:type="dcterms:W3CDTF">2011-04-05T07:17:23Z</dcterms:created>
  <dcterms:modified xsi:type="dcterms:W3CDTF">2011-04-05T07:25:09Z</dcterms:modified>
  <cp:category/>
  <cp:version/>
  <cp:contentType/>
  <cp:contentStatus/>
</cp:coreProperties>
</file>