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Spolecne\TAJEMNÍK\Hanlová plocha\ZMČ 2021\"/>
    </mc:Choice>
  </mc:AlternateContent>
  <xr:revisionPtr revIDLastSave="0" documentId="13_ncr:1_{50478012-5878-452C-8F7B-6766EC10C968}" xr6:coauthVersionLast="46" xr6:coauthVersionMax="46" xr10:uidLastSave="{00000000-0000-0000-0000-000000000000}"/>
  <bookViews>
    <workbookView xWindow="-120" yWindow="-120" windowWidth="29040" windowHeight="15840" activeTab="4" xr2:uid="{65B72F9F-C99B-451B-8293-143F3537C4EB}"/>
  </bookViews>
  <sheets>
    <sheet name="Souhrn" sheetId="1" r:id="rId1"/>
    <sheet name="Příjmy" sheetId="2" r:id="rId2"/>
    <sheet name="Výdaje" sheetId="3" r:id="rId3"/>
    <sheet name="SF" sheetId="4" r:id="rId4"/>
    <sheet name="VHČ" sheetId="5" r:id="rId5"/>
  </sheets>
  <externalReferences>
    <externalReference r:id="rId6"/>
    <externalReference r:id="rId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J48" i="1"/>
  <c r="J47" i="1"/>
  <c r="J46" i="1"/>
  <c r="J45" i="1"/>
  <c r="J44" i="1"/>
  <c r="J42" i="1"/>
  <c r="J41" i="1"/>
  <c r="J40" i="1"/>
  <c r="J39" i="1"/>
  <c r="J38" i="1"/>
  <c r="J37" i="1"/>
  <c r="J36" i="1"/>
  <c r="J35" i="1"/>
  <c r="J34" i="1"/>
  <c r="J33" i="1"/>
  <c r="J32" i="1"/>
  <c r="J31" i="1"/>
  <c r="J30" i="1"/>
  <c r="J29" i="1"/>
  <c r="J28" i="1"/>
  <c r="J27" i="1"/>
  <c r="J26" i="1"/>
  <c r="J25" i="1"/>
  <c r="J24" i="1"/>
  <c r="J23" i="1"/>
  <c r="J16" i="1"/>
  <c r="J10" i="1"/>
  <c r="J9" i="1"/>
  <c r="J8" i="1"/>
  <c r="J7" i="1"/>
  <c r="C30" i="5"/>
  <c r="C33" i="5" s="1"/>
  <c r="C12" i="5"/>
  <c r="C11" i="4"/>
  <c r="C13" i="4" s="1"/>
  <c r="K171" i="3"/>
  <c r="I171" i="3"/>
  <c r="H171" i="3"/>
  <c r="G171" i="3"/>
  <c r="F171" i="3"/>
  <c r="L170" i="3"/>
  <c r="L168" i="3"/>
  <c r="L166" i="3"/>
  <c r="L164" i="3"/>
  <c r="L160" i="3"/>
  <c r="L158" i="3"/>
  <c r="L156" i="3"/>
  <c r="L154" i="3"/>
  <c r="K152" i="3"/>
  <c r="J152" i="3"/>
  <c r="J172" i="3" s="1"/>
  <c r="I152" i="3"/>
  <c r="H152" i="3"/>
  <c r="G152" i="3"/>
  <c r="F152" i="3"/>
  <c r="F172" i="3" s="1"/>
  <c r="L151" i="3"/>
  <c r="L149" i="3"/>
  <c r="L115" i="3"/>
  <c r="L104" i="3"/>
  <c r="L94" i="3"/>
  <c r="L92" i="3"/>
  <c r="L80" i="3"/>
  <c r="L72" i="3"/>
  <c r="L70" i="3"/>
  <c r="L68" i="3"/>
  <c r="L65" i="3"/>
  <c r="L62" i="3"/>
  <c r="L59" i="3"/>
  <c r="L54" i="3"/>
  <c r="L49" i="3"/>
  <c r="L47" i="3"/>
  <c r="L36" i="3"/>
  <c r="L30" i="3"/>
  <c r="L22" i="3"/>
  <c r="L20" i="3"/>
  <c r="J48" i="2"/>
  <c r="I48" i="2"/>
  <c r="H48" i="2"/>
  <c r="F48" i="2"/>
  <c r="E48" i="2"/>
  <c r="J23" i="2"/>
  <c r="J22" i="2"/>
  <c r="I22" i="2"/>
  <c r="J20" i="2"/>
  <c r="I20" i="2"/>
  <c r="H20" i="2"/>
  <c r="G20" i="2"/>
  <c r="F20" i="2"/>
  <c r="E20" i="2"/>
  <c r="J16" i="2"/>
  <c r="I16" i="2"/>
  <c r="H16" i="2"/>
  <c r="G16" i="2"/>
  <c r="F16" i="2"/>
  <c r="E16" i="2"/>
  <c r="J9" i="2"/>
  <c r="J21" i="2" s="1"/>
  <c r="J24" i="2" s="1"/>
  <c r="I9" i="2"/>
  <c r="I21" i="2" s="1"/>
  <c r="I24" i="2" s="1"/>
  <c r="I49" i="2" s="1"/>
  <c r="H9" i="2"/>
  <c r="H21" i="2" s="1"/>
  <c r="H24" i="2" s="1"/>
  <c r="H49" i="2" s="1"/>
  <c r="G9" i="2"/>
  <c r="G21" i="2" s="1"/>
  <c r="G24" i="2" s="1"/>
  <c r="G49" i="2" s="1"/>
  <c r="F9" i="2"/>
  <c r="F21" i="2" s="1"/>
  <c r="F24" i="2" s="1"/>
  <c r="F49" i="2" s="1"/>
  <c r="E9" i="2"/>
  <c r="E21" i="2" s="1"/>
  <c r="E24" i="2" s="1"/>
  <c r="E49" i="2" s="1"/>
  <c r="I50" i="1"/>
  <c r="G50" i="1"/>
  <c r="F50" i="1"/>
  <c r="E50" i="1"/>
  <c r="G43" i="1"/>
  <c r="G51" i="1" s="1"/>
  <c r="F43" i="1"/>
  <c r="F51" i="1" s="1"/>
  <c r="E43" i="1"/>
  <c r="E51" i="1" s="1"/>
  <c r="I42" i="1"/>
  <c r="H42" i="1"/>
  <c r="I41" i="1"/>
  <c r="H41" i="1"/>
  <c r="I40" i="1"/>
  <c r="H40" i="1"/>
  <c r="I39" i="1"/>
  <c r="H39" i="1"/>
  <c r="I36" i="1"/>
  <c r="H36" i="1"/>
  <c r="I33" i="1"/>
  <c r="H33" i="1"/>
  <c r="I31" i="1"/>
  <c r="H31" i="1"/>
  <c r="I29" i="1"/>
  <c r="H29" i="1"/>
  <c r="I26" i="1"/>
  <c r="H26" i="1"/>
  <c r="I25" i="1"/>
  <c r="H25" i="1"/>
  <c r="I24" i="1"/>
  <c r="H24" i="1"/>
  <c r="I23" i="1"/>
  <c r="I43" i="1" s="1"/>
  <c r="I51" i="1" s="1"/>
  <c r="H23" i="1"/>
  <c r="H43" i="1" s="1"/>
  <c r="H51" i="1" s="1"/>
  <c r="I16" i="1"/>
  <c r="H16" i="1"/>
  <c r="F16" i="1"/>
  <c r="E16" i="1"/>
  <c r="I10" i="1"/>
  <c r="H10" i="1"/>
  <c r="G10" i="1"/>
  <c r="F10" i="1"/>
  <c r="F11" i="1" s="1"/>
  <c r="F13" i="1" s="1"/>
  <c r="F18" i="1" s="1"/>
  <c r="E10" i="1"/>
  <c r="I8" i="1"/>
  <c r="H8" i="1"/>
  <c r="G8" i="1"/>
  <c r="F8" i="1"/>
  <c r="E8" i="1"/>
  <c r="J11" i="1"/>
  <c r="I7" i="1"/>
  <c r="I11" i="1" s="1"/>
  <c r="H7" i="1"/>
  <c r="H11" i="1" s="1"/>
  <c r="H13" i="1" s="1"/>
  <c r="H18" i="1" s="1"/>
  <c r="G7" i="1"/>
  <c r="G11" i="1" s="1"/>
  <c r="G13" i="1" s="1"/>
  <c r="G18" i="1" s="1"/>
  <c r="F7" i="1"/>
  <c r="E7" i="1"/>
  <c r="E11" i="1" s="1"/>
  <c r="E13" i="1" s="1"/>
  <c r="E18" i="1" s="1"/>
  <c r="J50" i="1" l="1"/>
  <c r="J43" i="1"/>
  <c r="C34" i="5"/>
  <c r="C13" i="5" s="1"/>
  <c r="C14" i="5" s="1"/>
  <c r="I172" i="3"/>
  <c r="K172" i="3"/>
  <c r="G172" i="3"/>
  <c r="L171" i="3"/>
  <c r="H172" i="3"/>
  <c r="L152" i="3"/>
  <c r="L172" i="3" s="1"/>
  <c r="J49" i="2"/>
  <c r="I12" i="1"/>
  <c r="I13" i="1" s="1"/>
  <c r="I18" i="1" s="1"/>
  <c r="J51" i="1" l="1"/>
  <c r="J12" i="1" s="1"/>
  <c r="J13" i="1" s="1"/>
  <c r="J18" i="1" s="1"/>
  <c r="C35" i="5"/>
</calcChain>
</file>

<file path=xl/sharedStrings.xml><?xml version="1.0" encoding="utf-8"?>
<sst xmlns="http://schemas.openxmlformats.org/spreadsheetml/2006/main" count="628" uniqueCount="293">
  <si>
    <t>Městská část Praha - Velká Chuchle</t>
  </si>
  <si>
    <t>Příjmy v tis. Kč</t>
  </si>
  <si>
    <t>PARAGRAF</t>
  </si>
  <si>
    <t>POLOŽKA</t>
  </si>
  <si>
    <t>Text</t>
  </si>
  <si>
    <t>ORJ - UZ</t>
  </si>
  <si>
    <t>Skutečnost 2005</t>
  </si>
  <si>
    <t>VÝHLED 2006</t>
  </si>
  <si>
    <t>Upr.rozp.5/2006</t>
  </si>
  <si>
    <t>ROZPOČET 2008</t>
  </si>
  <si>
    <t>VÝHLED pův.2009</t>
  </si>
  <si>
    <t>Daňové příjmy</t>
  </si>
  <si>
    <t>Nedaňové příjmy</t>
  </si>
  <si>
    <t>Kapitálové příjmy</t>
  </si>
  <si>
    <t>Přijaté dotace</t>
  </si>
  <si>
    <t>Celkem</t>
  </si>
  <si>
    <t>Převody z VHČ</t>
  </si>
  <si>
    <t>900 - 0</t>
  </si>
  <si>
    <t>Příjmy celkem</t>
  </si>
  <si>
    <t>Financování v tis. Kč</t>
  </si>
  <si>
    <t>Financování celkem</t>
  </si>
  <si>
    <t>Zdrojová část rozpočtu celkem</t>
  </si>
  <si>
    <t>Výdaje v tis. Kč</t>
  </si>
  <si>
    <t>Upr.rozp. 5/2006</t>
  </si>
  <si>
    <t>Silnice</t>
  </si>
  <si>
    <t>300 - 0</t>
  </si>
  <si>
    <t>Kanalizace</t>
  </si>
  <si>
    <t>200 - 0</t>
  </si>
  <si>
    <t>Mateřská škola</t>
  </si>
  <si>
    <t>400 - 0</t>
  </si>
  <si>
    <t>Základní škola</t>
  </si>
  <si>
    <t xml:space="preserve">Kultura </t>
  </si>
  <si>
    <t>600 - 0</t>
  </si>
  <si>
    <t>Obnova národní historie</t>
  </si>
  <si>
    <t>Zpravodaj,wifi,rozhlas</t>
  </si>
  <si>
    <t>Občanské záležitosti</t>
  </si>
  <si>
    <t>Tělovýchovná činnost</t>
  </si>
  <si>
    <t>Veřejná hřiště</t>
  </si>
  <si>
    <t>Ost.zájmová činnost</t>
  </si>
  <si>
    <t>Pohřebnictví</t>
  </si>
  <si>
    <t>800 - 0</t>
  </si>
  <si>
    <t>Územní rozvoj</t>
  </si>
  <si>
    <t>100 - 0</t>
  </si>
  <si>
    <t>Veřejná zeleň</t>
  </si>
  <si>
    <t>Pečovatelská služba</t>
  </si>
  <si>
    <t>500 - 0</t>
  </si>
  <si>
    <t>Krizové řízení - koronavir</t>
  </si>
  <si>
    <t>700 - 0</t>
  </si>
  <si>
    <t>JSDH</t>
  </si>
  <si>
    <t>Zastupitelé</t>
  </si>
  <si>
    <t>Místní správa</t>
  </si>
  <si>
    <t>Poplatky bance</t>
  </si>
  <si>
    <t>1000 - 0</t>
  </si>
  <si>
    <t>Běžné výdaje celkem</t>
  </si>
  <si>
    <t>Byty</t>
  </si>
  <si>
    <t>Zeleň</t>
  </si>
  <si>
    <t>Nebytové hospodářství</t>
  </si>
  <si>
    <t>Kapitálové výdaje celkem</t>
  </si>
  <si>
    <t>Výdaje celkem</t>
  </si>
  <si>
    <t>SCHVÁLENÝ ROZPOČET NA ROK 2021</t>
  </si>
  <si>
    <t>ROZPOČET 2021</t>
  </si>
  <si>
    <t>Poplatek ze psů</t>
  </si>
  <si>
    <t>Poplatek z pobytu (ubyt.+rekreační)</t>
  </si>
  <si>
    <t>Poplatek za užívání veřejného prostranství</t>
  </si>
  <si>
    <t>Poplatek ze vstupného</t>
  </si>
  <si>
    <t>Správní poplatky</t>
  </si>
  <si>
    <t>Daň z nemovitostí</t>
  </si>
  <si>
    <t>Ostatní pokuty</t>
  </si>
  <si>
    <t>Příjmy z poskyt. sl. - pečov.služba</t>
  </si>
  <si>
    <t>Pokuty za přestupky</t>
  </si>
  <si>
    <t>Přijaté neinvestiční dary (InterCora)</t>
  </si>
  <si>
    <t>Přijaté neinvestiční dary (LIDL)</t>
  </si>
  <si>
    <t>Příjmy z úroků</t>
  </si>
  <si>
    <r>
      <t>Neinvestiční státní dotace</t>
    </r>
    <r>
      <rPr>
        <sz val="14"/>
        <rFont val="Arial CE"/>
        <charset val="238"/>
      </rPr>
      <t xml:space="preserve"> </t>
    </r>
  </si>
  <si>
    <t xml:space="preserve">Neinvestiční dotace z MHMP  </t>
  </si>
  <si>
    <t>Převody z VHČ - ostatní</t>
  </si>
  <si>
    <t>PODROBNÝ ROZPIS: Financování v tis. Kč</t>
  </si>
  <si>
    <t>Změna stavu krátk.prostř.na BÚ - zeleň</t>
  </si>
  <si>
    <t>Změna stavu krátk.prostř.na BÚ - silnice</t>
  </si>
  <si>
    <t>Změna stavu krátk.prostř.na BÚ - rozhlas</t>
  </si>
  <si>
    <t>Změna stavu krátk.prostř.na BÚ - VHP</t>
  </si>
  <si>
    <t>Změna stavu krátk.prostř.na BÚ - hřiště</t>
  </si>
  <si>
    <t>Změna stavu krátk.prostř.na BÚ - kultura</t>
  </si>
  <si>
    <t xml:space="preserve">600 - 0 </t>
  </si>
  <si>
    <t>Změna stavu krátk.prostř.na BÚ - nebyty</t>
  </si>
  <si>
    <t>Změna stavu krátk.prostř.na BÚ - MŠ</t>
  </si>
  <si>
    <t>Změna stavu krátk.prostř.na BÚ - příst.ZŠ</t>
  </si>
  <si>
    <t>Změna stavu krátk.prostř.na BÚ - JSDH</t>
  </si>
  <si>
    <t>Změna stavu krátk.prostř.na BÚ - ZŠ (energie)</t>
  </si>
  <si>
    <t>Změna stavu krátk.prostř.na BÚ - ZMČ</t>
  </si>
  <si>
    <t>Změna stavu krátk.prostř.na BÚ - ÚMČ</t>
  </si>
  <si>
    <t>Změna stavbu krátk.prostř.na BÚ - ÚMČ</t>
  </si>
  <si>
    <t>Změna stavu krátk.prostř.na BÚ - Vily Chuchle</t>
  </si>
  <si>
    <t>Financování</t>
  </si>
  <si>
    <t>VÝHLED 2005</t>
  </si>
  <si>
    <t>silnice</t>
  </si>
  <si>
    <t xml:space="preserve">Platy zaměstnanců údržby </t>
  </si>
  <si>
    <t>Ostatní osobní výdaje</t>
  </si>
  <si>
    <t>Sociální zabezpečení</t>
  </si>
  <si>
    <t>Zdravotní pojištění</t>
  </si>
  <si>
    <t>Potraviny - ochranné nápoje</t>
  </si>
  <si>
    <t>Prádlo,oděv,obuv</t>
  </si>
  <si>
    <t>Drobný hmotný majetek</t>
  </si>
  <si>
    <t>Nákup ostatního materialu</t>
  </si>
  <si>
    <t>El.energie - parkoviště Radotínská</t>
  </si>
  <si>
    <t>Pohonné hmoty a mazadla</t>
  </si>
  <si>
    <t>Služby telekomunikací</t>
  </si>
  <si>
    <t>Služby peněžních ústavů - pojištění</t>
  </si>
  <si>
    <t>Nájemné</t>
  </si>
  <si>
    <t>Školení a vzdělávání</t>
  </si>
  <si>
    <t>Ostatní služby</t>
  </si>
  <si>
    <t>Opravy a udržování</t>
  </si>
  <si>
    <t>Náhrady mezd v době nemoci</t>
  </si>
  <si>
    <t>Celkem silnice</t>
  </si>
  <si>
    <t>kanal.</t>
  </si>
  <si>
    <t>Opravy a udržování - kanalizace</t>
  </si>
  <si>
    <t xml:space="preserve">Celkem kanalizace </t>
  </si>
  <si>
    <t>MŠ</t>
  </si>
  <si>
    <t>Ostatní osobní výdaje - hřiště</t>
  </si>
  <si>
    <t>Nákup ostatního materiálu - hřiště</t>
  </si>
  <si>
    <t xml:space="preserve">Nájemné - TOI TOI hřiště </t>
  </si>
  <si>
    <t>Nákup ostatních služeb - hřiště</t>
  </si>
  <si>
    <t>Oprava a udržování -  hřiště</t>
  </si>
  <si>
    <t>Opravy a udržování - oprava podlahy</t>
  </si>
  <si>
    <t>Neinvestiční příspěvek MŠ</t>
  </si>
  <si>
    <t>Celkem MŠ</t>
  </si>
  <si>
    <t>ZŠ</t>
  </si>
  <si>
    <t>Nájemné - hřiště</t>
  </si>
  <si>
    <t>Nákup ostatních služeb - sport.hřiště</t>
  </si>
  <si>
    <t>Neinvestiční příspěvek ZŠ</t>
  </si>
  <si>
    <t>Celkem ZŠ</t>
  </si>
  <si>
    <t>kultura</t>
  </si>
  <si>
    <t>Ostatní osobní výdaje - kronika</t>
  </si>
  <si>
    <t xml:space="preserve">Nákup ostatního materiálu </t>
  </si>
  <si>
    <t>Studená voda - Klub.dům, Kazínská 8</t>
  </si>
  <si>
    <t>Plyn - Kazínská 8</t>
  </si>
  <si>
    <t>Elektrická energie - Kazínská 8,Klub.dům</t>
  </si>
  <si>
    <t>Nájemné - WC, vánoční strom,podium</t>
  </si>
  <si>
    <t>Nákup ostatních služeb - kult.akce</t>
  </si>
  <si>
    <t>Opravy a udržování - Kazínská 8,Klub.dům</t>
  </si>
  <si>
    <t>Pohoštění - kult.akce</t>
  </si>
  <si>
    <t xml:space="preserve">Neinv.transfery spolkům </t>
  </si>
  <si>
    <t>Celkem kultura</t>
  </si>
  <si>
    <t>historie</t>
  </si>
  <si>
    <t>Oprava kapličky</t>
  </si>
  <si>
    <t>Obnova národn.historie</t>
  </si>
  <si>
    <t>sděl. prostř.</t>
  </si>
  <si>
    <t>Ostatní osobní výdaje - zpravodaj</t>
  </si>
  <si>
    <t>Služby IT - WIFI, mobilní rozhlas</t>
  </si>
  <si>
    <t>Nákup ostatních služeb - zpravodaj</t>
  </si>
  <si>
    <t>Oprava a udržování -  rozhlas</t>
  </si>
  <si>
    <t>Celkem za sděl.prostředky</t>
  </si>
  <si>
    <t>občanské zálež.</t>
  </si>
  <si>
    <t>Nákup materiálu - květiny</t>
  </si>
  <si>
    <t>Nájemné - vítání občánků</t>
  </si>
  <si>
    <t xml:space="preserve">Pohoštění </t>
  </si>
  <si>
    <t>Věcné dary - vítání občánků,plavenky</t>
  </si>
  <si>
    <t>Občanské záležitosti- občánci, jubilanti</t>
  </si>
  <si>
    <t>tělev.</t>
  </si>
  <si>
    <t>Nákup ost.služeb - sport.akce</t>
  </si>
  <si>
    <t>Neinv.transfery spolkům -tělových.</t>
  </si>
  <si>
    <t>Celkem tělovýchovná činnost</t>
  </si>
  <si>
    <t>400 -0</t>
  </si>
  <si>
    <t>hřiště</t>
  </si>
  <si>
    <t>Nákup ostatních služeb</t>
  </si>
  <si>
    <t>Opravy a udržování  - Radot.,M.Chuchle</t>
  </si>
  <si>
    <t>Celkem veřejná hřiště</t>
  </si>
  <si>
    <t>zájm.</t>
  </si>
  <si>
    <t>Neinv.transfery spolkům - zájmové</t>
  </si>
  <si>
    <t>Neinv.transfery cizím PO - knihovna</t>
  </si>
  <si>
    <t>Celkem zájmová činnost</t>
  </si>
  <si>
    <t>pohř.</t>
  </si>
  <si>
    <t>Poskytnuté náhrady - soc.pohřby</t>
  </si>
  <si>
    <t>800 . 0</t>
  </si>
  <si>
    <t>Celkem pohřebnictví</t>
  </si>
  <si>
    <t>území</t>
  </si>
  <si>
    <t>Nákup ost.služeb - studie veřejn.prostr.</t>
  </si>
  <si>
    <t>Celkem územní rozvoj</t>
  </si>
  <si>
    <t>zeleň</t>
  </si>
  <si>
    <t xml:space="preserve">200 - 0 </t>
  </si>
  <si>
    <t>Nákup ostatního materiálu</t>
  </si>
  <si>
    <t>PHM</t>
  </si>
  <si>
    <t>Ostatní nákupy jinde nezař.</t>
  </si>
  <si>
    <t>Celkem zeleň</t>
  </si>
  <si>
    <t>pečovatelská služba</t>
  </si>
  <si>
    <t>Ochranné pomůcky</t>
  </si>
  <si>
    <t>Služby školení</t>
  </si>
  <si>
    <t>Nákup ost.služeb - dovoz obědů</t>
  </si>
  <si>
    <t>Nákup IT služeb</t>
  </si>
  <si>
    <t>Celkem pečovatelská služba</t>
  </si>
  <si>
    <t>krize</t>
  </si>
  <si>
    <t>Nákup ostastního materiálu</t>
  </si>
  <si>
    <t>Celkem krizové řízení - koronavir</t>
  </si>
  <si>
    <t>hasiči</t>
  </si>
  <si>
    <t>Studená voda</t>
  </si>
  <si>
    <t>Elektrická energie</t>
  </si>
  <si>
    <t>Pojištění</t>
  </si>
  <si>
    <t>Celkem JSDH</t>
  </si>
  <si>
    <t>ZMČ</t>
  </si>
  <si>
    <t>Odměny členů zastupitelstva</t>
  </si>
  <si>
    <t>Odchodné</t>
  </si>
  <si>
    <t>Cestovné</t>
  </si>
  <si>
    <t>Pohoštění</t>
  </si>
  <si>
    <t>Ost.neinv.transfery - přís.Svazu malých MČ</t>
  </si>
  <si>
    <t>Celkem ZMČ</t>
  </si>
  <si>
    <t>místní správa</t>
  </si>
  <si>
    <t>Platy zaměstnanců</t>
  </si>
  <si>
    <t>Ostatní povinné pojištění</t>
  </si>
  <si>
    <t>Knihy,učební pomůcky a tisk</t>
  </si>
  <si>
    <t>Plyn</t>
  </si>
  <si>
    <t>Poštovné</t>
  </si>
  <si>
    <t>Služby peněžních ústavů</t>
  </si>
  <si>
    <t>Nájemné - leasing auta, telefony, terminál</t>
  </si>
  <si>
    <t>Konzultace,právní a poradenské služby</t>
  </si>
  <si>
    <t>Služby zpracování dat, IT služby</t>
  </si>
  <si>
    <t>Programové vybavení</t>
  </si>
  <si>
    <t>Poskytnuté náhrady</t>
  </si>
  <si>
    <t>Věcné dary</t>
  </si>
  <si>
    <t>Kolky (dáln.známka)</t>
  </si>
  <si>
    <t>Platba daní (daň z příjmů PO)</t>
  </si>
  <si>
    <t>Nespecifikované rezervy (studie,posudky,PD)</t>
  </si>
  <si>
    <t>Nespecifik.rezervy (VILY CHUCHLE-participat.rozpočet)</t>
  </si>
  <si>
    <t>Nespecifikované rezervy (LIDL)</t>
  </si>
  <si>
    <t>Celkem místní správa</t>
  </si>
  <si>
    <t>banka</t>
  </si>
  <si>
    <t>Služby peněžních ústavů - bank.popl.</t>
  </si>
  <si>
    <t>Celkem služby peněžních ústavů</t>
  </si>
  <si>
    <t>Celkem běžné výdaje</t>
  </si>
  <si>
    <t>byty</t>
  </si>
  <si>
    <t>Budovy, haly a stavby  - byty</t>
  </si>
  <si>
    <t>Celkem bytové hospodářství</t>
  </si>
  <si>
    <t>nebyty</t>
  </si>
  <si>
    <t xml:space="preserve">Budovy,haly a stavby - nebyty </t>
  </si>
  <si>
    <t>Celkem nebyt.hospodářství</t>
  </si>
  <si>
    <t xml:space="preserve">Budovy, haly a stavby - hřiště u MŠ </t>
  </si>
  <si>
    <t xml:space="preserve">400 - 0 </t>
  </si>
  <si>
    <t>Budovy, haly a stavby - hřiště</t>
  </si>
  <si>
    <t>Celkem hřiště</t>
  </si>
  <si>
    <t>Budovy, haly a stavby - rekonstrukce ZŠ</t>
  </si>
  <si>
    <t>Budovy,haly a stavby - ZŠ (kontejnery)</t>
  </si>
  <si>
    <t>-</t>
  </si>
  <si>
    <t>Budovy,haly a stavby - ZŠ (stravování v K8)</t>
  </si>
  <si>
    <t>Budovy a stavby - elektrifikace hřbitova (+voda)</t>
  </si>
  <si>
    <t xml:space="preserve">100 - 0 </t>
  </si>
  <si>
    <t xml:space="preserve">Celkem územní rozvoj </t>
  </si>
  <si>
    <t>Budovy, haly a stavby</t>
  </si>
  <si>
    <t>Stroje, přístroje, zařízení - štěpkovač</t>
  </si>
  <si>
    <t>Celkem kapitálové výdaje</t>
  </si>
  <si>
    <t>901 - 0</t>
  </si>
  <si>
    <t>Nespecifik.rezervy (VILY CHUCHLE-hřiště v K8)</t>
  </si>
  <si>
    <t>Rozpočet sociálního fondu na rok 2021</t>
  </si>
  <si>
    <r>
      <t>Příděl do fondu</t>
    </r>
    <r>
      <rPr>
        <b/>
        <sz val="8"/>
        <rFont val="Arial"/>
        <family val="2"/>
        <charset val="238"/>
      </rPr>
      <t xml:space="preserve"> - </t>
    </r>
    <r>
      <rPr>
        <sz val="8"/>
        <rFont val="Arial"/>
        <family val="2"/>
        <charset val="238"/>
      </rPr>
      <t>max.ve výši 2% z hr.mezd zaměstn.a odměn uvoln.zastupit.bez OON</t>
    </r>
  </si>
  <si>
    <t>zálohově během roku ve výši 2% z hr.mezd zaměstn.a odměn uvoln.zastupit.bez OON</t>
  </si>
  <si>
    <t>Čerpání fondu</t>
  </si>
  <si>
    <t xml:space="preserve">stravenky </t>
  </si>
  <si>
    <t>cca 240 ks/měsíc x 30,- x 12</t>
  </si>
  <si>
    <t>ostatní</t>
  </si>
  <si>
    <t>Využití prostředků z minul.let</t>
  </si>
  <si>
    <t>Plán vedl.hospod.činnosti na rok 2021</t>
  </si>
  <si>
    <t>Výnosy v tis.Kč</t>
  </si>
  <si>
    <t>SU</t>
  </si>
  <si>
    <t>PLÁN 2021</t>
  </si>
  <si>
    <t>Výnosy z prodeje služeb</t>
  </si>
  <si>
    <t>Výnosy z pronájmu</t>
  </si>
  <si>
    <t>Výnosy z prodaného materiálu</t>
  </si>
  <si>
    <t>Výnosy z prodeje pozemků</t>
  </si>
  <si>
    <t xml:space="preserve">Úroky </t>
  </si>
  <si>
    <t>Výnosy celkem před zdaněním</t>
  </si>
  <si>
    <t>Ostatní výnosy (-daň z příjmu PO - 19%)</t>
  </si>
  <si>
    <t>Výnosy celkem po zdanění</t>
  </si>
  <si>
    <t>Náklady v tis.Kč</t>
  </si>
  <si>
    <t>Spotřeba materiálu</t>
  </si>
  <si>
    <t>Spotřeba energie</t>
  </si>
  <si>
    <t>Prodaný materiál</t>
  </si>
  <si>
    <t xml:space="preserve">Ostatní služby </t>
  </si>
  <si>
    <t>Mzdy</t>
  </si>
  <si>
    <t>Zákonné pojištění</t>
  </si>
  <si>
    <t>Ostatní daně a poplatky</t>
  </si>
  <si>
    <t>Ostatní náklady (pojistné majetku)</t>
  </si>
  <si>
    <t>Odpisy dlouhod.majetku (nedaňové)</t>
  </si>
  <si>
    <t>Prodané pozemky (nedaňové)</t>
  </si>
  <si>
    <t>Tvorba a zúčt.opravných položek (nedaňové)</t>
  </si>
  <si>
    <t>Náklady celkem</t>
  </si>
  <si>
    <t>Zisk před zdaněním</t>
  </si>
  <si>
    <t>Daň z příjmu PO (19%)</t>
  </si>
  <si>
    <t>Zisk po zdanění</t>
  </si>
  <si>
    <t>Převod do rozpočtu v r.2022(dle rozpočt.výhledu)</t>
  </si>
  <si>
    <t xml:space="preserve">pozn.: vše probíhá pouze účetně v rámci analyt.evidence k ZBÚ </t>
  </si>
  <si>
    <t>(zvláštní bankovní účet k SF je od 1.1.2011 zrušen)</t>
  </si>
  <si>
    <t>Příloha č.1 usnesení ZMČ č. 2/2021 ze dne 29.3.2021 (bod 2/2-1d)</t>
  </si>
  <si>
    <t>PODROBNÝ ROZPIS: Příjmy v tis. Kč                        Příloha č.2 (bod 2/2-1d)</t>
  </si>
  <si>
    <t>PODROBNÝ ROZPIS: Výdaje v tis. Kč                                Příloha č.2 (bod 2/2-1d)</t>
  </si>
  <si>
    <t>Příloha č.3 usnesení ZMČ č. 2/2021 ze dne 29.3.2021 (bod 2/2-1e)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</si>
</sst>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0\ 00"/>
  </numFmts>
  <fonts count="27" x14ac:knownFonts="1">
    <font>
      <sz val="11"/>
      <color theme="1"/>
      <name val="Calibri"/>
      <family val="2"/>
      <charset val="238"/>
      <scheme val="minor"/>
    </font>
    <font>
      <b/>
      <sz val="11"/>
      <color theme="1"/>
      <name val="Calibri"/>
      <family val="2"/>
      <charset val="238"/>
      <scheme val="minor"/>
    </font>
    <font>
      <b/>
      <sz val="10"/>
      <name val="Arial"/>
      <family val="2"/>
      <charset val="238"/>
    </font>
    <font>
      <b/>
      <sz val="14"/>
      <name val="Arial"/>
      <family val="2"/>
      <charset val="238"/>
    </font>
    <font>
      <b/>
      <sz val="14"/>
      <name val="Arial CE"/>
      <family val="2"/>
      <charset val="238"/>
    </font>
    <font>
      <sz val="10"/>
      <name val="Arial CE"/>
      <family val="2"/>
      <charset val="238"/>
    </font>
    <font>
      <b/>
      <sz val="10"/>
      <name val="Arial CE"/>
      <family val="2"/>
      <charset val="238"/>
    </font>
    <font>
      <b/>
      <sz val="10"/>
      <name val="Arial CE"/>
      <charset val="238"/>
    </font>
    <font>
      <b/>
      <sz val="12"/>
      <name val="Arial CE"/>
      <family val="2"/>
      <charset val="238"/>
    </font>
    <font>
      <b/>
      <sz val="12"/>
      <name val="Arial"/>
      <family val="2"/>
      <charset val="238"/>
    </font>
    <font>
      <sz val="10"/>
      <name val="Arial"/>
      <family val="2"/>
      <charset val="238"/>
    </font>
    <font>
      <sz val="8"/>
      <name val="Arial"/>
      <family val="2"/>
      <charset val="238"/>
    </font>
    <font>
      <sz val="9"/>
      <name val="Arial"/>
      <family val="2"/>
      <charset val="238"/>
    </font>
    <font>
      <b/>
      <i/>
      <sz val="10"/>
      <name val="Arial"/>
      <family val="2"/>
      <charset val="238"/>
    </font>
    <font>
      <sz val="10"/>
      <color rgb="FF000000"/>
      <name val="Arial"/>
      <family val="2"/>
      <charset val="238"/>
    </font>
    <font>
      <sz val="10"/>
      <color theme="1"/>
      <name val="Arial"/>
      <family val="2"/>
      <charset val="238"/>
    </font>
    <font>
      <sz val="8"/>
      <name val="Arial CE"/>
      <family val="2"/>
      <charset val="238"/>
    </font>
    <font>
      <sz val="10"/>
      <name val="Arial CE"/>
      <charset val="238"/>
    </font>
    <font>
      <sz val="8"/>
      <name val="Arial CE"/>
      <charset val="238"/>
    </font>
    <font>
      <sz val="14"/>
      <name val="Arial CE"/>
      <charset val="238"/>
    </font>
    <font>
      <b/>
      <sz val="11"/>
      <name val="Arial CE"/>
      <family val="2"/>
      <charset val="238"/>
    </font>
    <font>
      <b/>
      <sz val="11"/>
      <name val="Arial"/>
      <family val="2"/>
      <charset val="238"/>
    </font>
    <font>
      <sz val="11"/>
      <name val="Arial"/>
      <family val="2"/>
      <charset val="238"/>
    </font>
    <font>
      <sz val="11"/>
      <name val="Arial CE"/>
      <charset val="238"/>
    </font>
    <font>
      <b/>
      <sz val="9"/>
      <name val="Arial"/>
      <family val="2"/>
      <charset val="238"/>
    </font>
    <font>
      <sz val="8"/>
      <name val="Calibri"/>
      <family val="2"/>
      <charset val="238"/>
      <scheme val="minor"/>
    </font>
    <font>
      <b/>
      <sz val="8"/>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8" tint="0.59999389629810485"/>
        <bgColor indexed="64"/>
      </patternFill>
    </fill>
  </fills>
  <borders count="7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513">
    <xf numFmtId="0" fontId="0" fillId="0" borderId="0" xfId="0"/>
    <xf numFmtId="0" fontId="5" fillId="3" borderId="5" xfId="0" applyFont="1" applyFill="1" applyBorder="1" applyAlignment="1">
      <alignment horizontal="center" shrinkToFit="1"/>
    </xf>
    <xf numFmtId="0" fontId="5" fillId="3" borderId="6" xfId="0" applyFont="1" applyFill="1" applyBorder="1" applyAlignment="1">
      <alignment horizontal="center" shrinkToFit="1"/>
    </xf>
    <xf numFmtId="0" fontId="5" fillId="3" borderId="7" xfId="0" applyFont="1" applyFill="1" applyBorder="1" applyAlignment="1">
      <alignment horizontal="center" shrinkToFit="1"/>
    </xf>
    <xf numFmtId="0" fontId="5" fillId="3" borderId="8" xfId="0" applyFont="1" applyFill="1" applyBorder="1" applyAlignment="1">
      <alignment horizontal="center" shrinkToFit="1"/>
    </xf>
    <xf numFmtId="0" fontId="6" fillId="4" borderId="7" xfId="0" applyFont="1" applyFill="1" applyBorder="1" applyAlignment="1">
      <alignment horizontal="center" shrinkToFit="1"/>
    </xf>
    <xf numFmtId="0" fontId="6" fillId="4" borderId="8" xfId="0" applyFont="1" applyFill="1" applyBorder="1" applyAlignment="1">
      <alignment horizontal="center" shrinkToFit="1"/>
    </xf>
    <xf numFmtId="0" fontId="6" fillId="4" borderId="9" xfId="0" applyFont="1" applyFill="1" applyBorder="1" applyAlignment="1">
      <alignment horizontal="center" shrinkToFit="1"/>
    </xf>
    <xf numFmtId="164" fontId="2" fillId="0" borderId="13" xfId="0" applyNumberFormat="1" applyFont="1" applyBorder="1" applyAlignment="1">
      <alignment horizontal="right"/>
    </xf>
    <xf numFmtId="164" fontId="2" fillId="0" borderId="12" xfId="0" applyNumberFormat="1" applyFont="1" applyBorder="1" applyAlignment="1">
      <alignment horizontal="right"/>
    </xf>
    <xf numFmtId="164" fontId="2" fillId="0" borderId="14" xfId="0" applyNumberFormat="1" applyFont="1" applyBorder="1" applyAlignment="1">
      <alignment horizontal="right"/>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right"/>
    </xf>
    <xf numFmtId="164" fontId="2" fillId="0" borderId="13" xfId="0" applyNumberFormat="1" applyFont="1" applyBorder="1" applyAlignment="1">
      <alignment horizontal="center"/>
    </xf>
    <xf numFmtId="164" fontId="2" fillId="0" borderId="7" xfId="0" applyNumberFormat="1" applyFont="1" applyBorder="1" applyAlignment="1">
      <alignment horizontal="center"/>
    </xf>
    <xf numFmtId="0" fontId="6" fillId="0" borderId="10" xfId="0" applyFont="1" applyBorder="1" applyAlignment="1">
      <alignment horizontal="center" shrinkToFit="1"/>
    </xf>
    <xf numFmtId="0" fontId="2" fillId="0" borderId="11" xfId="0" applyFont="1" applyBorder="1" applyAlignment="1">
      <alignment horizontal="right" shrinkToFit="1"/>
    </xf>
    <xf numFmtId="0" fontId="2" fillId="0" borderId="11" xfId="0" applyFont="1" applyBorder="1" applyAlignment="1">
      <alignment horizontal="center" shrinkToFit="1"/>
    </xf>
    <xf numFmtId="0" fontId="7" fillId="0" borderId="12" xfId="0" applyFont="1" applyBorder="1" applyAlignment="1">
      <alignment horizontal="left" shrinkToFit="1"/>
    </xf>
    <xf numFmtId="0" fontId="8" fillId="5" borderId="16" xfId="0" applyFont="1" applyFill="1" applyBorder="1" applyAlignment="1">
      <alignment horizontal="center" shrinkToFit="1"/>
    </xf>
    <xf numFmtId="0" fontId="8" fillId="5" borderId="17" xfId="0" applyFont="1" applyFill="1" applyBorder="1" applyAlignment="1">
      <alignment horizontal="center" shrinkToFit="1"/>
    </xf>
    <xf numFmtId="0" fontId="8" fillId="5" borderId="18" xfId="0" applyFont="1" applyFill="1" applyBorder="1" applyAlignment="1">
      <alignment horizontal="center" shrinkToFit="1"/>
    </xf>
    <xf numFmtId="164" fontId="2" fillId="5" borderId="19" xfId="0" applyNumberFormat="1" applyFont="1" applyFill="1" applyBorder="1" applyAlignment="1">
      <alignment horizontal="center"/>
    </xf>
    <xf numFmtId="164" fontId="2" fillId="5" borderId="20" xfId="0" applyNumberFormat="1" applyFont="1" applyFill="1" applyBorder="1" applyAlignment="1">
      <alignment horizontal="center"/>
    </xf>
    <xf numFmtId="0" fontId="5" fillId="3" borderId="21" xfId="0" applyFont="1" applyFill="1" applyBorder="1" applyAlignment="1">
      <alignment horizontal="center" shrinkToFit="1"/>
    </xf>
    <xf numFmtId="0" fontId="5" fillId="3" borderId="22" xfId="0" applyFont="1" applyFill="1" applyBorder="1" applyAlignment="1">
      <alignment horizontal="center" shrinkToFit="1"/>
    </xf>
    <xf numFmtId="0" fontId="5" fillId="3" borderId="23" xfId="0" applyFont="1" applyFill="1" applyBorder="1" applyAlignment="1">
      <alignment horizontal="center" shrinkToFit="1"/>
    </xf>
    <xf numFmtId="0" fontId="5" fillId="3" borderId="24" xfId="0" applyFont="1" applyFill="1" applyBorder="1" applyAlignment="1">
      <alignment horizontal="center" shrinkToFit="1"/>
    </xf>
    <xf numFmtId="0" fontId="6" fillId="4" borderId="23" xfId="0" applyFont="1" applyFill="1" applyBorder="1" applyAlignment="1">
      <alignment horizontal="center" shrinkToFit="1"/>
    </xf>
    <xf numFmtId="0" fontId="6" fillId="4" borderId="24" xfId="0" applyFont="1" applyFill="1" applyBorder="1" applyAlignment="1">
      <alignment horizontal="center" shrinkToFit="1"/>
    </xf>
    <xf numFmtId="0" fontId="6" fillId="4" borderId="25" xfId="0" applyFont="1" applyFill="1" applyBorder="1" applyAlignment="1">
      <alignment horizontal="center" shrinkToFit="1"/>
    </xf>
    <xf numFmtId="164" fontId="2" fillId="5" borderId="13" xfId="0" applyNumberFormat="1" applyFont="1" applyFill="1" applyBorder="1"/>
    <xf numFmtId="164" fontId="2" fillId="5" borderId="14" xfId="0" applyNumberFormat="1" applyFont="1" applyFill="1" applyBorder="1"/>
    <xf numFmtId="0" fontId="0" fillId="0" borderId="10" xfId="0" applyBorder="1"/>
    <xf numFmtId="0" fontId="0" fillId="0" borderId="11" xfId="0" applyBorder="1"/>
    <xf numFmtId="0" fontId="0" fillId="0" borderId="13" xfId="0" applyBorder="1"/>
    <xf numFmtId="0" fontId="0" fillId="0" borderId="12" xfId="0" applyBorder="1"/>
    <xf numFmtId="0" fontId="0" fillId="0" borderId="14" xfId="0" applyBorder="1"/>
    <xf numFmtId="164" fontId="2" fillId="5" borderId="29" xfId="0" applyNumberFormat="1" applyFont="1" applyFill="1" applyBorder="1"/>
    <xf numFmtId="164" fontId="9" fillId="5" borderId="20" xfId="0" applyNumberFormat="1" applyFont="1" applyFill="1" applyBorder="1"/>
    <xf numFmtId="0" fontId="10" fillId="0" borderId="30" xfId="0" applyFont="1" applyBorder="1" applyAlignment="1">
      <alignment horizontal="right"/>
    </xf>
    <xf numFmtId="0" fontId="10" fillId="0" borderId="0" xfId="0" applyFont="1" applyAlignment="1">
      <alignment horizontal="right"/>
    </xf>
    <xf numFmtId="0" fontId="11" fillId="0" borderId="0" xfId="0" applyFont="1" applyAlignment="1">
      <alignment horizontal="left" shrinkToFit="1"/>
    </xf>
    <xf numFmtId="2" fontId="10" fillId="0" borderId="0" xfId="0" applyNumberFormat="1" applyFont="1" applyAlignment="1">
      <alignment horizontal="left"/>
    </xf>
    <xf numFmtId="164" fontId="10" fillId="0" borderId="0" xfId="0" applyNumberFormat="1" applyFont="1" applyAlignment="1">
      <alignment horizontal="right"/>
    </xf>
    <xf numFmtId="164" fontId="10" fillId="0" borderId="0" xfId="0" applyNumberFormat="1" applyFont="1"/>
    <xf numFmtId="164" fontId="10" fillId="0" borderId="31" xfId="0" applyNumberFormat="1" applyFont="1" applyBorder="1"/>
    <xf numFmtId="0" fontId="12" fillId="3" borderId="32" xfId="0" applyFont="1" applyFill="1" applyBorder="1" applyAlignment="1">
      <alignment horizontal="center" shrinkToFit="1"/>
    </xf>
    <xf numFmtId="0" fontId="12" fillId="3" borderId="33" xfId="0" applyFont="1" applyFill="1" applyBorder="1" applyAlignment="1">
      <alignment horizontal="center" shrinkToFit="1"/>
    </xf>
    <xf numFmtId="0" fontId="12" fillId="3" borderId="34" xfId="0" applyFont="1" applyFill="1" applyBorder="1" applyAlignment="1">
      <alignment horizontal="center" shrinkToFit="1"/>
    </xf>
    <xf numFmtId="2" fontId="12" fillId="3" borderId="35" xfId="0" applyNumberFormat="1" applyFont="1" applyFill="1" applyBorder="1" applyAlignment="1">
      <alignment horizontal="center" shrinkToFit="1"/>
    </xf>
    <xf numFmtId="0" fontId="2" fillId="4" borderId="35" xfId="0" applyFont="1" applyFill="1" applyBorder="1" applyAlignment="1">
      <alignment horizontal="center" shrinkToFit="1"/>
    </xf>
    <xf numFmtId="0" fontId="2" fillId="4" borderId="34" xfId="0" applyFont="1" applyFill="1" applyBorder="1" applyAlignment="1">
      <alignment horizontal="center" shrinkToFit="1"/>
    </xf>
    <xf numFmtId="0" fontId="10" fillId="6" borderId="32" xfId="0" applyFont="1" applyFill="1" applyBorder="1" applyAlignment="1">
      <alignment horizontal="center"/>
    </xf>
    <xf numFmtId="0" fontId="10" fillId="6" borderId="37" xfId="0" applyFont="1" applyFill="1" applyBorder="1" applyAlignment="1">
      <alignment horizontal="right"/>
    </xf>
    <xf numFmtId="0" fontId="10" fillId="6" borderId="37" xfId="0" applyFont="1" applyFill="1" applyBorder="1" applyAlignment="1">
      <alignment horizontal="center" shrinkToFit="1"/>
    </xf>
    <xf numFmtId="2" fontId="10" fillId="6" borderId="35" xfId="0" applyNumberFormat="1" applyFont="1" applyFill="1" applyBorder="1" applyAlignment="1">
      <alignment horizontal="left"/>
    </xf>
    <xf numFmtId="164" fontId="10" fillId="6" borderId="37" xfId="0" applyNumberFormat="1" applyFont="1" applyFill="1" applyBorder="1" applyAlignment="1">
      <alignment horizontal="right"/>
    </xf>
    <xf numFmtId="164" fontId="10" fillId="6" borderId="35" xfId="0" applyNumberFormat="1" applyFont="1" applyFill="1" applyBorder="1"/>
    <xf numFmtId="164" fontId="10" fillId="6" borderId="33" xfId="0" applyNumberFormat="1" applyFont="1" applyFill="1" applyBorder="1"/>
    <xf numFmtId="164" fontId="10" fillId="6" borderId="38" xfId="0" applyNumberFormat="1" applyFont="1" applyFill="1" applyBorder="1"/>
    <xf numFmtId="0" fontId="10" fillId="0" borderId="30" xfId="0" applyFont="1" applyBorder="1" applyAlignment="1">
      <alignment horizontal="center"/>
    </xf>
    <xf numFmtId="0" fontId="10" fillId="0" borderId="0" xfId="0" applyFont="1" applyAlignment="1">
      <alignment horizontal="center" shrinkToFit="1"/>
    </xf>
    <xf numFmtId="2" fontId="10" fillId="0" borderId="39" xfId="0" applyNumberFormat="1" applyFont="1" applyBorder="1" applyAlignment="1">
      <alignment horizontal="left" shrinkToFit="1"/>
    </xf>
    <xf numFmtId="164" fontId="10" fillId="0" borderId="39" xfId="0" applyNumberFormat="1" applyFont="1" applyBorder="1"/>
    <xf numFmtId="164" fontId="10" fillId="0" borderId="40" xfId="0" applyNumberFormat="1" applyFont="1" applyBorder="1"/>
    <xf numFmtId="164" fontId="10" fillId="6" borderId="41" xfId="0" applyNumberFormat="1" applyFont="1" applyFill="1" applyBorder="1"/>
    <xf numFmtId="164" fontId="10" fillId="0" borderId="41" xfId="0" applyNumberFormat="1" applyFont="1" applyBorder="1"/>
    <xf numFmtId="2" fontId="10" fillId="0" borderId="39" xfId="0" applyNumberFormat="1" applyFont="1" applyBorder="1" applyAlignment="1">
      <alignment horizontal="left"/>
    </xf>
    <xf numFmtId="164" fontId="2" fillId="7" borderId="42" xfId="0" applyNumberFormat="1" applyFont="1" applyFill="1" applyBorder="1" applyAlignment="1">
      <alignment horizontal="right"/>
    </xf>
    <xf numFmtId="164" fontId="2" fillId="7" borderId="43" xfId="0" applyNumberFormat="1" applyFont="1" applyFill="1" applyBorder="1" applyAlignment="1">
      <alignment horizontal="right"/>
    </xf>
    <xf numFmtId="164" fontId="2" fillId="7" borderId="44" xfId="0" applyNumberFormat="1" applyFont="1" applyFill="1" applyBorder="1" applyAlignment="1">
      <alignment horizontal="right"/>
    </xf>
    <xf numFmtId="0" fontId="10" fillId="0" borderId="30" xfId="0" applyFont="1" applyBorder="1" applyAlignment="1">
      <alignment horizontal="center" shrinkToFit="1"/>
    </xf>
    <xf numFmtId="0" fontId="10" fillId="0" borderId="0" xfId="0" applyFont="1" applyAlignment="1">
      <alignment horizontal="right" shrinkToFit="1"/>
    </xf>
    <xf numFmtId="164" fontId="10" fillId="0" borderId="39" xfId="0" applyNumberFormat="1" applyFont="1" applyBorder="1" applyAlignment="1">
      <alignment horizontal="right"/>
    </xf>
    <xf numFmtId="164" fontId="13" fillId="7" borderId="12" xfId="0" applyNumberFormat="1" applyFont="1" applyFill="1" applyBorder="1" applyAlignment="1">
      <alignment horizontal="right"/>
    </xf>
    <xf numFmtId="164" fontId="13" fillId="7" borderId="13" xfId="0" applyNumberFormat="1" applyFont="1" applyFill="1" applyBorder="1" applyAlignment="1">
      <alignment horizontal="right"/>
    </xf>
    <xf numFmtId="164" fontId="2" fillId="7" borderId="14" xfId="0" applyNumberFormat="1" applyFont="1" applyFill="1" applyBorder="1" applyAlignment="1">
      <alignment horizontal="center"/>
    </xf>
    <xf numFmtId="164" fontId="2" fillId="5" borderId="28" xfId="0" applyNumberFormat="1" applyFont="1" applyFill="1" applyBorder="1" applyAlignment="1">
      <alignment horizontal="right"/>
    </xf>
    <xf numFmtId="164" fontId="2" fillId="5" borderId="45" xfId="0" applyNumberFormat="1" applyFont="1" applyFill="1" applyBorder="1" applyAlignment="1">
      <alignment horizontal="right"/>
    </xf>
    <xf numFmtId="164" fontId="9" fillId="5" borderId="20" xfId="0" applyNumberFormat="1" applyFont="1" applyFill="1" applyBorder="1" applyAlignment="1">
      <alignment horizontal="right"/>
    </xf>
    <xf numFmtId="0" fontId="9" fillId="5" borderId="0" xfId="0" applyFont="1" applyFill="1" applyAlignment="1">
      <alignment horizontal="center" shrinkToFit="1"/>
    </xf>
    <xf numFmtId="164" fontId="2" fillId="5" borderId="0" xfId="0" applyNumberFormat="1" applyFont="1" applyFill="1" applyAlignment="1">
      <alignment horizontal="right"/>
    </xf>
    <xf numFmtId="164" fontId="9" fillId="5" borderId="0" xfId="0" applyNumberFormat="1" applyFont="1" applyFill="1" applyAlignment="1">
      <alignment horizontal="right"/>
    </xf>
    <xf numFmtId="0" fontId="10" fillId="0" borderId="0" xfId="0" applyFont="1"/>
    <xf numFmtId="2" fontId="10" fillId="0" borderId="0" xfId="0" applyNumberFormat="1" applyFont="1"/>
    <xf numFmtId="49" fontId="10" fillId="0" borderId="0" xfId="0" applyNumberFormat="1" applyFont="1"/>
    <xf numFmtId="49" fontId="0" fillId="0" borderId="0" xfId="0" applyNumberFormat="1"/>
    <xf numFmtId="49" fontId="14" fillId="0" borderId="0" xfId="0" applyNumberFormat="1" applyFont="1"/>
    <xf numFmtId="49" fontId="15" fillId="0" borderId="0" xfId="0" applyNumberFormat="1" applyFont="1"/>
    <xf numFmtId="0" fontId="6" fillId="4" borderId="46" xfId="0" applyFont="1" applyFill="1" applyBorder="1" applyAlignment="1">
      <alignment horizontal="center" shrinkToFit="1"/>
    </xf>
    <xf numFmtId="0" fontId="0" fillId="0" borderId="30" xfId="0" applyBorder="1"/>
    <xf numFmtId="0" fontId="15" fillId="0" borderId="0" xfId="0" applyFont="1"/>
    <xf numFmtId="0" fontId="16" fillId="0" borderId="0" xfId="0" applyFont="1" applyAlignment="1">
      <alignment shrinkToFit="1"/>
    </xf>
    <xf numFmtId="0" fontId="15" fillId="0" borderId="39" xfId="0" applyFont="1" applyBorder="1"/>
    <xf numFmtId="164" fontId="15" fillId="0" borderId="40" xfId="0" applyNumberFormat="1" applyFont="1" applyBorder="1" applyAlignment="1">
      <alignment horizontal="right"/>
    </xf>
    <xf numFmtId="164" fontId="15" fillId="0" borderId="39" xfId="0" applyNumberFormat="1" applyFont="1" applyBorder="1" applyAlignment="1">
      <alignment horizontal="right"/>
    </xf>
    <xf numFmtId="164" fontId="15" fillId="0" borderId="0" xfId="0" applyNumberFormat="1" applyFont="1" applyAlignment="1">
      <alignment horizontal="right"/>
    </xf>
    <xf numFmtId="164" fontId="15" fillId="0" borderId="41" xfId="0" applyNumberFormat="1" applyFont="1" applyBorder="1" applyAlignment="1">
      <alignment horizontal="right"/>
    </xf>
    <xf numFmtId="164" fontId="2" fillId="8" borderId="13" xfId="0" applyNumberFormat="1" applyFont="1" applyFill="1" applyBorder="1" applyAlignment="1">
      <alignment horizontal="right"/>
    </xf>
    <xf numFmtId="164" fontId="2" fillId="8" borderId="11" xfId="0" applyNumberFormat="1" applyFont="1" applyFill="1" applyBorder="1" applyAlignment="1">
      <alignment horizontal="right"/>
    </xf>
    <xf numFmtId="164" fontId="2" fillId="8" borderId="14" xfId="0" applyNumberFormat="1" applyFont="1" applyFill="1" applyBorder="1" applyAlignment="1">
      <alignment horizontal="right"/>
    </xf>
    <xf numFmtId="0" fontId="17" fillId="0" borderId="30" xfId="0" applyFont="1" applyBorder="1" applyAlignment="1">
      <alignment horizontal="right" shrinkToFit="1"/>
    </xf>
    <xf numFmtId="0" fontId="17" fillId="0" borderId="0" xfId="0" applyFont="1" applyAlignment="1">
      <alignment horizontal="right" shrinkToFit="1"/>
    </xf>
    <xf numFmtId="0" fontId="18" fillId="0" borderId="0" xfId="0" applyFont="1" applyAlignment="1">
      <alignment horizontal="left" shrinkToFit="1"/>
    </xf>
    <xf numFmtId="0" fontId="17" fillId="0" borderId="39" xfId="0" applyFont="1" applyBorder="1" applyAlignment="1">
      <alignment horizontal="left" shrinkToFit="1"/>
    </xf>
    <xf numFmtId="164" fontId="2" fillId="0" borderId="40" xfId="0" applyNumberFormat="1" applyFont="1" applyBorder="1" applyAlignment="1">
      <alignment horizontal="right"/>
    </xf>
    <xf numFmtId="164" fontId="2" fillId="0" borderId="39" xfId="0" applyNumberFormat="1" applyFont="1" applyBorder="1" applyAlignment="1">
      <alignment horizontal="right"/>
    </xf>
    <xf numFmtId="164" fontId="10" fillId="0" borderId="41" xfId="0" applyNumberFormat="1" applyFont="1" applyBorder="1" applyAlignment="1">
      <alignment horizontal="right"/>
    </xf>
    <xf numFmtId="0" fontId="8" fillId="0" borderId="0" xfId="0" applyFont="1" applyAlignment="1">
      <alignment horizontal="center" shrinkToFit="1"/>
    </xf>
    <xf numFmtId="164" fontId="2" fillId="0" borderId="0" xfId="0" applyNumberFormat="1" applyFont="1" applyAlignment="1">
      <alignment horizontal="right"/>
    </xf>
    <xf numFmtId="0" fontId="15" fillId="0" borderId="30" xfId="0" applyFont="1" applyBorder="1"/>
    <xf numFmtId="49" fontId="0" fillId="0" borderId="47" xfId="0" applyNumberFormat="1" applyBorder="1" applyAlignment="1">
      <alignment horizontal="left"/>
    </xf>
    <xf numFmtId="164" fontId="2" fillId="8" borderId="15" xfId="0" applyNumberFormat="1" applyFont="1" applyFill="1" applyBorder="1" applyAlignment="1">
      <alignment horizontal="right"/>
    </xf>
    <xf numFmtId="164" fontId="2" fillId="8" borderId="11" xfId="0" applyNumberFormat="1" applyFont="1" applyFill="1" applyBorder="1" applyAlignment="1">
      <alignment horizontal="center"/>
    </xf>
    <xf numFmtId="164" fontId="2" fillId="8" borderId="13" xfId="0" applyNumberFormat="1" applyFont="1" applyFill="1" applyBorder="1" applyAlignment="1">
      <alignment horizontal="center"/>
    </xf>
    <xf numFmtId="164" fontId="2" fillId="8" borderId="14" xfId="0" applyNumberFormat="1" applyFont="1" applyFill="1" applyBorder="1" applyAlignment="1">
      <alignment horizontal="center"/>
    </xf>
    <xf numFmtId="164" fontId="15" fillId="0" borderId="41" xfId="0" applyNumberFormat="1" applyFont="1" applyBorder="1" applyAlignment="1">
      <alignment horizontal="center"/>
    </xf>
    <xf numFmtId="0" fontId="6" fillId="7" borderId="10" xfId="0" applyFont="1" applyFill="1" applyBorder="1" applyAlignment="1">
      <alignment horizontal="center" shrinkToFit="1"/>
    </xf>
    <xf numFmtId="0" fontId="20" fillId="7" borderId="11" xfId="0" applyFont="1" applyFill="1" applyBorder="1" applyAlignment="1">
      <alignment horizontal="center" shrinkToFit="1"/>
    </xf>
    <xf numFmtId="0" fontId="20" fillId="7" borderId="12" xfId="0" applyFont="1" applyFill="1" applyBorder="1" applyAlignment="1">
      <alignment horizontal="center" shrinkToFit="1"/>
    </xf>
    <xf numFmtId="164" fontId="21" fillId="7" borderId="13" xfId="0" applyNumberFormat="1" applyFont="1" applyFill="1" applyBorder="1" applyAlignment="1">
      <alignment horizontal="center"/>
    </xf>
    <xf numFmtId="164" fontId="21" fillId="7" borderId="15" xfId="0" applyNumberFormat="1" applyFont="1" applyFill="1" applyBorder="1" applyAlignment="1">
      <alignment horizontal="center"/>
    </xf>
    <xf numFmtId="164" fontId="21" fillId="7" borderId="14" xfId="0" applyNumberFormat="1" applyFont="1" applyFill="1" applyBorder="1" applyAlignment="1">
      <alignment horizontal="center"/>
    </xf>
    <xf numFmtId="0" fontId="17" fillId="0" borderId="10" xfId="0" applyFont="1" applyBorder="1" applyAlignment="1">
      <alignment horizontal="center" shrinkToFit="1"/>
    </xf>
    <xf numFmtId="0" fontId="10" fillId="0" borderId="11" xfId="0" applyFont="1" applyBorder="1" applyAlignment="1">
      <alignment horizontal="right" shrinkToFit="1"/>
    </xf>
    <xf numFmtId="0" fontId="11" fillId="0" borderId="11" xfId="0" applyFont="1" applyBorder="1" applyAlignment="1">
      <alignment horizontal="left" shrinkToFit="1"/>
    </xf>
    <xf numFmtId="0" fontId="17" fillId="0" borderId="12" xfId="0" applyFont="1" applyBorder="1" applyAlignment="1">
      <alignment horizontal="left" shrinkToFit="1"/>
    </xf>
    <xf numFmtId="164" fontId="10" fillId="0" borderId="13" xfId="0" applyNumberFormat="1" applyFont="1" applyBorder="1" applyAlignment="1">
      <alignment horizontal="right"/>
    </xf>
    <xf numFmtId="164" fontId="10" fillId="0" borderId="12" xfId="0" applyNumberFormat="1" applyFont="1" applyBorder="1" applyAlignment="1">
      <alignment horizontal="right"/>
    </xf>
    <xf numFmtId="164" fontId="10" fillId="0" borderId="11" xfId="0" applyNumberFormat="1" applyFont="1" applyBorder="1" applyAlignment="1">
      <alignment horizontal="right"/>
    </xf>
    <xf numFmtId="164" fontId="10" fillId="0" borderId="14" xfId="0" applyNumberFormat="1" applyFont="1" applyBorder="1" applyAlignment="1">
      <alignment horizontal="right"/>
    </xf>
    <xf numFmtId="0" fontId="6" fillId="7" borderId="16" xfId="0" applyFont="1" applyFill="1" applyBorder="1" applyAlignment="1">
      <alignment horizontal="center" shrinkToFit="1"/>
    </xf>
    <xf numFmtId="0" fontId="22" fillId="7" borderId="17" xfId="0" applyFont="1" applyFill="1" applyBorder="1" applyAlignment="1">
      <alignment horizontal="right" shrinkToFit="1"/>
    </xf>
    <xf numFmtId="0" fontId="21" fillId="7" borderId="17" xfId="0" applyFont="1" applyFill="1" applyBorder="1" applyAlignment="1">
      <alignment horizontal="center" shrinkToFit="1"/>
    </xf>
    <xf numFmtId="0" fontId="23" fillId="7" borderId="18" xfId="0" applyFont="1" applyFill="1" applyBorder="1" applyAlignment="1">
      <alignment horizontal="left" shrinkToFit="1"/>
    </xf>
    <xf numFmtId="164" fontId="22" fillId="7" borderId="19" xfId="0" applyNumberFormat="1" applyFont="1" applyFill="1" applyBorder="1" applyAlignment="1">
      <alignment horizontal="right"/>
    </xf>
    <xf numFmtId="164" fontId="22" fillId="7" borderId="18" xfId="0" applyNumberFormat="1" applyFont="1" applyFill="1" applyBorder="1" applyAlignment="1">
      <alignment horizontal="right"/>
    </xf>
    <xf numFmtId="164" fontId="22" fillId="7" borderId="17" xfId="0" applyNumberFormat="1" applyFont="1" applyFill="1" applyBorder="1" applyAlignment="1">
      <alignment horizontal="right"/>
    </xf>
    <xf numFmtId="164" fontId="21" fillId="7" borderId="48" xfId="0" applyNumberFormat="1" applyFont="1" applyFill="1" applyBorder="1" applyAlignment="1">
      <alignment horizontal="right"/>
    </xf>
    <xf numFmtId="0" fontId="8" fillId="5" borderId="26" xfId="0" applyFont="1" applyFill="1" applyBorder="1" applyAlignment="1">
      <alignment horizontal="center" shrinkToFit="1"/>
    </xf>
    <xf numFmtId="0" fontId="8" fillId="5" borderId="27" xfId="0" applyFont="1" applyFill="1" applyBorder="1" applyAlignment="1">
      <alignment horizontal="center" shrinkToFit="1"/>
    </xf>
    <xf numFmtId="0" fontId="8" fillId="5" borderId="28" xfId="0" applyFont="1" applyFill="1" applyBorder="1" applyAlignment="1">
      <alignment horizontal="center" shrinkToFit="1"/>
    </xf>
    <xf numFmtId="164" fontId="2" fillId="5" borderId="45" xfId="0" applyNumberFormat="1" applyFont="1" applyFill="1" applyBorder="1" applyAlignment="1">
      <alignment horizontal="center"/>
    </xf>
    <xf numFmtId="164" fontId="2" fillId="5" borderId="49" xfId="0" applyNumberFormat="1" applyFont="1" applyFill="1" applyBorder="1" applyAlignment="1">
      <alignment horizontal="center"/>
    </xf>
    <xf numFmtId="164" fontId="9" fillId="5" borderId="20" xfId="0" applyNumberFormat="1" applyFont="1" applyFill="1" applyBorder="1" applyAlignment="1">
      <alignment horizontal="center"/>
    </xf>
    <xf numFmtId="0" fontId="0" fillId="0" borderId="1" xfId="0" applyBorder="1"/>
    <xf numFmtId="0" fontId="6" fillId="4" borderId="50" xfId="0" applyFont="1" applyFill="1" applyBorder="1" applyAlignment="1">
      <alignment horizontal="center" shrinkToFit="1"/>
    </xf>
    <xf numFmtId="0" fontId="5" fillId="0" borderId="5" xfId="0" applyFont="1" applyBorder="1" applyAlignment="1">
      <alignment horizontal="center" shrinkToFit="1"/>
    </xf>
    <xf numFmtId="0" fontId="5" fillId="0" borderId="50" xfId="0" applyFont="1" applyBorder="1" applyAlignment="1">
      <alignment horizontal="right" shrinkToFit="1"/>
    </xf>
    <xf numFmtId="0" fontId="16" fillId="0" borderId="50" xfId="0" applyFont="1" applyBorder="1" applyAlignment="1">
      <alignment horizontal="left" shrinkToFit="1"/>
    </xf>
    <xf numFmtId="0" fontId="5" fillId="0" borderId="8" xfId="0" applyFont="1" applyBorder="1" applyAlignment="1">
      <alignment horizontal="left" shrinkToFit="1"/>
    </xf>
    <xf numFmtId="0" fontId="6" fillId="0" borderId="7" xfId="0" applyFont="1" applyBorder="1" applyAlignment="1">
      <alignment horizontal="center" shrinkToFit="1"/>
    </xf>
    <xf numFmtId="0" fontId="6" fillId="0" borderId="50" xfId="0" applyFont="1" applyBorder="1" applyAlignment="1">
      <alignment horizontal="center" shrinkToFit="1"/>
    </xf>
    <xf numFmtId="164" fontId="17" fillId="0" borderId="9" xfId="0" applyNumberFormat="1" applyFont="1" applyBorder="1" applyAlignment="1">
      <alignment horizontal="center" shrinkToFit="1"/>
    </xf>
    <xf numFmtId="0" fontId="11" fillId="0" borderId="11" xfId="0" applyFont="1" applyBorder="1"/>
    <xf numFmtId="0" fontId="11" fillId="0" borderId="11" xfId="0" applyFont="1" applyBorder="1" applyAlignment="1">
      <alignment horizontal="left" wrapText="1"/>
    </xf>
    <xf numFmtId="0" fontId="11" fillId="0" borderId="11" xfId="0" applyFont="1" applyBorder="1" applyAlignment="1">
      <alignment wrapText="1"/>
    </xf>
    <xf numFmtId="164" fontId="2" fillId="5" borderId="15" xfId="0" applyNumberFormat="1" applyFont="1" applyFill="1" applyBorder="1"/>
    <xf numFmtId="164" fontId="9" fillId="5" borderId="14" xfId="0" applyNumberFormat="1" applyFont="1" applyFill="1" applyBorder="1"/>
    <xf numFmtId="164" fontId="9" fillId="5" borderId="29" xfId="0" applyNumberFormat="1" applyFont="1" applyFill="1" applyBorder="1"/>
    <xf numFmtId="164" fontId="9" fillId="5" borderId="53" xfId="0" applyNumberFormat="1" applyFont="1" applyFill="1" applyBorder="1"/>
    <xf numFmtId="164" fontId="9" fillId="5" borderId="45" xfId="0" applyNumberFormat="1" applyFont="1" applyFill="1" applyBorder="1"/>
    <xf numFmtId="0" fontId="12" fillId="3" borderId="22" xfId="0" applyFont="1" applyFill="1" applyBorder="1" applyAlignment="1">
      <alignment horizontal="center" shrinkToFit="1"/>
    </xf>
    <xf numFmtId="0" fontId="12" fillId="3" borderId="23" xfId="0" applyFont="1" applyFill="1" applyBorder="1" applyAlignment="1">
      <alignment horizontal="center" shrinkToFit="1"/>
    </xf>
    <xf numFmtId="2" fontId="12" fillId="3" borderId="24" xfId="0" applyNumberFormat="1" applyFont="1" applyFill="1" applyBorder="1" applyAlignment="1">
      <alignment horizontal="center" shrinkToFit="1"/>
    </xf>
    <xf numFmtId="0" fontId="2" fillId="4" borderId="24" xfId="0" applyFont="1" applyFill="1" applyBorder="1" applyAlignment="1">
      <alignment horizontal="center" shrinkToFit="1"/>
    </xf>
    <xf numFmtId="0" fontId="2" fillId="4" borderId="23" xfId="0" applyFont="1" applyFill="1" applyBorder="1" applyAlignment="1">
      <alignment horizontal="center" shrinkToFit="1"/>
    </xf>
    <xf numFmtId="0" fontId="2" fillId="4" borderId="25" xfId="0" applyFont="1" applyFill="1" applyBorder="1" applyAlignment="1">
      <alignment horizontal="center" shrinkToFit="1"/>
    </xf>
    <xf numFmtId="0" fontId="10" fillId="0" borderId="47" xfId="0" applyFont="1" applyBorder="1" applyAlignment="1">
      <alignment horizontal="right"/>
    </xf>
    <xf numFmtId="164" fontId="10" fillId="0" borderId="19" xfId="0" applyNumberFormat="1" applyFont="1" applyBorder="1" applyAlignment="1">
      <alignment horizontal="right"/>
    </xf>
    <xf numFmtId="164" fontId="10" fillId="0" borderId="40" xfId="0" applyNumberFormat="1" applyFont="1" applyBorder="1" applyAlignment="1">
      <alignment horizontal="right"/>
    </xf>
    <xf numFmtId="0" fontId="10" fillId="0" borderId="53" xfId="0" applyFont="1" applyBorder="1" applyAlignment="1">
      <alignment horizontal="right"/>
    </xf>
    <xf numFmtId="0" fontId="10" fillId="0" borderId="1" xfId="0" applyFont="1" applyBorder="1" applyAlignment="1">
      <alignment horizontal="right"/>
    </xf>
    <xf numFmtId="0" fontId="11" fillId="0" borderId="1" xfId="0" applyFont="1" applyBorder="1" applyAlignment="1">
      <alignment horizontal="left" shrinkToFit="1"/>
    </xf>
    <xf numFmtId="2" fontId="10" fillId="0" borderId="52" xfId="0" applyNumberFormat="1" applyFont="1" applyBorder="1" applyAlignment="1">
      <alignment horizontal="left"/>
    </xf>
    <xf numFmtId="164" fontId="10" fillId="0" borderId="29" xfId="0" applyNumberFormat="1" applyFont="1" applyBorder="1" applyAlignment="1">
      <alignment horizontal="right"/>
    </xf>
    <xf numFmtId="164" fontId="10" fillId="0" borderId="52" xfId="0" applyNumberFormat="1" applyFont="1" applyBorder="1" applyAlignment="1">
      <alignment horizontal="right"/>
    </xf>
    <xf numFmtId="164" fontId="10" fillId="0" borderId="52" xfId="0" applyNumberFormat="1" applyFont="1" applyBorder="1"/>
    <xf numFmtId="164" fontId="10" fillId="0" borderId="29" xfId="0" applyNumberFormat="1" applyFont="1" applyBorder="1"/>
    <xf numFmtId="164" fontId="10" fillId="0" borderId="57" xfId="0" applyNumberFormat="1" applyFont="1" applyBorder="1"/>
    <xf numFmtId="0" fontId="9" fillId="8" borderId="51" xfId="0" applyFont="1" applyFill="1" applyBorder="1" applyAlignment="1">
      <alignment horizontal="center" vertical="center" textRotation="90"/>
    </xf>
    <xf numFmtId="0" fontId="2" fillId="8" borderId="1" xfId="0" applyFont="1" applyFill="1" applyBorder="1" applyAlignment="1">
      <alignment horizontal="right"/>
    </xf>
    <xf numFmtId="0" fontId="10" fillId="8" borderId="1" xfId="0" applyFont="1" applyFill="1" applyBorder="1" applyAlignment="1">
      <alignment horizontal="right"/>
    </xf>
    <xf numFmtId="0" fontId="2" fillId="8" borderId="1" xfId="0" applyFont="1" applyFill="1" applyBorder="1" applyAlignment="1">
      <alignment horizontal="left" shrinkToFit="1"/>
    </xf>
    <xf numFmtId="2" fontId="2" fillId="8" borderId="52" xfId="0" applyNumberFormat="1" applyFont="1" applyFill="1" applyBorder="1" applyAlignment="1">
      <alignment horizontal="left"/>
    </xf>
    <xf numFmtId="164" fontId="10" fillId="8" borderId="29" xfId="0" applyNumberFormat="1" applyFont="1" applyFill="1" applyBorder="1" applyAlignment="1">
      <alignment horizontal="right"/>
    </xf>
    <xf numFmtId="164" fontId="10" fillId="8" borderId="52" xfId="0" applyNumberFormat="1" applyFont="1" applyFill="1" applyBorder="1" applyAlignment="1">
      <alignment horizontal="right"/>
    </xf>
    <xf numFmtId="164" fontId="10" fillId="8" borderId="52" xfId="0" applyNumberFormat="1" applyFont="1" applyFill="1" applyBorder="1"/>
    <xf numFmtId="164" fontId="10" fillId="8" borderId="29" xfId="0" applyNumberFormat="1" applyFont="1" applyFill="1" applyBorder="1"/>
    <xf numFmtId="164" fontId="2" fillId="8" borderId="57" xfId="0" applyNumberFormat="1" applyFont="1" applyFill="1" applyBorder="1"/>
    <xf numFmtId="0" fontId="2" fillId="3" borderId="58" xfId="0" applyFont="1" applyFill="1" applyBorder="1" applyAlignment="1">
      <alignment horizontal="center"/>
    </xf>
    <xf numFmtId="0" fontId="10" fillId="0" borderId="3" xfId="0" applyFont="1" applyBorder="1" applyAlignment="1">
      <alignment horizontal="right"/>
    </xf>
    <xf numFmtId="0" fontId="11" fillId="0" borderId="3" xfId="0" applyFont="1" applyBorder="1" applyAlignment="1">
      <alignment horizontal="left" shrinkToFit="1"/>
    </xf>
    <xf numFmtId="2" fontId="10" fillId="0" borderId="42" xfId="0" applyNumberFormat="1" applyFont="1" applyBorder="1" applyAlignment="1">
      <alignment horizontal="left" shrinkToFit="1"/>
    </xf>
    <xf numFmtId="164" fontId="10" fillId="0" borderId="43" xfId="0" applyNumberFormat="1" applyFont="1" applyBorder="1" applyAlignment="1">
      <alignment horizontal="right"/>
    </xf>
    <xf numFmtId="164" fontId="10" fillId="0" borderId="42" xfId="0" applyNumberFormat="1" applyFont="1" applyBorder="1" applyAlignment="1">
      <alignment horizontal="right"/>
    </xf>
    <xf numFmtId="164" fontId="10" fillId="0" borderId="42" xfId="0" applyNumberFormat="1" applyFont="1" applyBorder="1"/>
    <xf numFmtId="164" fontId="10" fillId="0" borderId="43" xfId="0" applyNumberFormat="1" applyFont="1" applyBorder="1"/>
    <xf numFmtId="164" fontId="10" fillId="0" borderId="44" xfId="0" applyNumberFormat="1" applyFont="1" applyBorder="1"/>
    <xf numFmtId="0" fontId="2" fillId="8" borderId="32" xfId="0" applyFont="1" applyFill="1" applyBorder="1" applyAlignment="1">
      <alignment horizontal="center"/>
    </xf>
    <xf numFmtId="0" fontId="2" fillId="8" borderId="37" xfId="0" applyFont="1" applyFill="1" applyBorder="1" applyAlignment="1">
      <alignment horizontal="right"/>
    </xf>
    <xf numFmtId="0" fontId="2" fillId="8" borderId="37" xfId="0" applyFont="1" applyFill="1" applyBorder="1" applyAlignment="1">
      <alignment horizontal="left" shrinkToFit="1"/>
    </xf>
    <xf numFmtId="2" fontId="2" fillId="8" borderId="35" xfId="0" applyNumberFormat="1" applyFont="1" applyFill="1" applyBorder="1" applyAlignment="1">
      <alignment horizontal="left" shrinkToFit="1"/>
    </xf>
    <xf numFmtId="164" fontId="2" fillId="8" borderId="37" xfId="0" applyNumberFormat="1" applyFont="1" applyFill="1" applyBorder="1" applyAlignment="1">
      <alignment horizontal="right"/>
    </xf>
    <xf numFmtId="164" fontId="2" fillId="8" borderId="37" xfId="0" applyNumberFormat="1" applyFont="1" applyFill="1" applyBorder="1"/>
    <xf numFmtId="164" fontId="2" fillId="8" borderId="38" xfId="0" applyNumberFormat="1" applyFont="1" applyFill="1" applyBorder="1"/>
    <xf numFmtId="0" fontId="2" fillId="0" borderId="0" xfId="0" applyFont="1"/>
    <xf numFmtId="0" fontId="10" fillId="0" borderId="37" xfId="0" applyFont="1" applyBorder="1" applyAlignment="1">
      <alignment horizontal="right"/>
    </xf>
    <xf numFmtId="0" fontId="11" fillId="0" borderId="37" xfId="0" applyFont="1" applyBorder="1" applyAlignment="1">
      <alignment horizontal="left" shrinkToFit="1"/>
    </xf>
    <xf numFmtId="2" fontId="10" fillId="0" borderId="35" xfId="0" applyNumberFormat="1" applyFont="1" applyBorder="1" applyAlignment="1">
      <alignment horizontal="left" shrinkToFit="1"/>
    </xf>
    <xf numFmtId="164" fontId="10" fillId="0" borderId="37" xfId="0" applyNumberFormat="1" applyFont="1" applyBorder="1" applyAlignment="1">
      <alignment horizontal="right"/>
    </xf>
    <xf numFmtId="164" fontId="10" fillId="0" borderId="37" xfId="0" applyNumberFormat="1" applyFont="1" applyBorder="1"/>
    <xf numFmtId="164" fontId="10" fillId="0" borderId="38" xfId="0" applyNumberFormat="1" applyFont="1" applyBorder="1"/>
    <xf numFmtId="2" fontId="10" fillId="0" borderId="52" xfId="0" applyNumberFormat="1" applyFont="1" applyBorder="1" applyAlignment="1">
      <alignment horizontal="left" shrinkToFit="1"/>
    </xf>
    <xf numFmtId="164" fontId="10" fillId="0" borderId="1" xfId="0" applyNumberFormat="1" applyFont="1" applyBorder="1" applyAlignment="1">
      <alignment horizontal="right"/>
    </xf>
    <xf numFmtId="164" fontId="10" fillId="0" borderId="1" xfId="0" applyNumberFormat="1" applyFont="1" applyBorder="1"/>
    <xf numFmtId="164" fontId="10" fillId="0" borderId="60" xfId="0" applyNumberFormat="1" applyFont="1" applyBorder="1"/>
    <xf numFmtId="0" fontId="10" fillId="8" borderId="32" xfId="0" applyFont="1" applyFill="1" applyBorder="1" applyAlignment="1">
      <alignment horizontal="center" vertical="center"/>
    </xf>
    <xf numFmtId="0" fontId="2" fillId="8" borderId="0" xfId="0" applyFont="1" applyFill="1" applyAlignment="1">
      <alignment horizontal="right"/>
    </xf>
    <xf numFmtId="0" fontId="10" fillId="8" borderId="0" xfId="0" applyFont="1" applyFill="1" applyAlignment="1">
      <alignment horizontal="right"/>
    </xf>
    <xf numFmtId="0" fontId="2" fillId="8" borderId="0" xfId="0" applyFont="1" applyFill="1" applyAlignment="1">
      <alignment horizontal="left" shrinkToFit="1"/>
    </xf>
    <xf numFmtId="2" fontId="2" fillId="8" borderId="39" xfId="0" applyNumberFormat="1" applyFont="1" applyFill="1" applyBorder="1" applyAlignment="1">
      <alignment horizontal="left" shrinkToFit="1"/>
    </xf>
    <xf numFmtId="164" fontId="2" fillId="8" borderId="0" xfId="0" applyNumberFormat="1" applyFont="1" applyFill="1" applyAlignment="1">
      <alignment horizontal="right"/>
    </xf>
    <xf numFmtId="164" fontId="2" fillId="8" borderId="0" xfId="0" applyNumberFormat="1" applyFont="1" applyFill="1"/>
    <xf numFmtId="164" fontId="2" fillId="8" borderId="31" xfId="0" applyNumberFormat="1" applyFont="1" applyFill="1" applyBorder="1"/>
    <xf numFmtId="0" fontId="10" fillId="0" borderId="33" xfId="0" applyFont="1" applyBorder="1" applyAlignment="1">
      <alignment horizontal="right"/>
    </xf>
    <xf numFmtId="0" fontId="2" fillId="8" borderId="51" xfId="0" applyFont="1" applyFill="1" applyBorder="1" applyAlignment="1">
      <alignment horizontal="center" vertical="center"/>
    </xf>
    <xf numFmtId="2" fontId="2" fillId="8" borderId="39" xfId="0" applyNumberFormat="1" applyFont="1" applyFill="1" applyBorder="1" applyAlignment="1">
      <alignment horizontal="left"/>
    </xf>
    <xf numFmtId="2" fontId="10" fillId="0" borderId="35" xfId="0" applyNumberFormat="1" applyFont="1" applyBorder="1" applyAlignment="1">
      <alignment horizontal="left"/>
    </xf>
    <xf numFmtId="0" fontId="2" fillId="3" borderId="56" xfId="0" applyFont="1" applyFill="1" applyBorder="1" applyAlignment="1">
      <alignment horizontal="center" vertical="center" textRotation="90"/>
    </xf>
    <xf numFmtId="0" fontId="2" fillId="8" borderId="2" xfId="0" applyFont="1" applyFill="1" applyBorder="1" applyAlignment="1">
      <alignment horizontal="center" vertical="center" textRotation="90"/>
    </xf>
    <xf numFmtId="0" fontId="2" fillId="8" borderId="3" xfId="0" applyFont="1" applyFill="1" applyBorder="1" applyAlignment="1">
      <alignment horizontal="right"/>
    </xf>
    <xf numFmtId="0" fontId="2" fillId="8" borderId="3" xfId="0" applyFont="1" applyFill="1" applyBorder="1" applyAlignment="1">
      <alignment horizontal="left" shrinkToFit="1"/>
    </xf>
    <xf numFmtId="2" fontId="2" fillId="8" borderId="42" xfId="0" applyNumberFormat="1" applyFont="1" applyFill="1" applyBorder="1" applyAlignment="1">
      <alignment horizontal="left"/>
    </xf>
    <xf numFmtId="164" fontId="2" fillId="8" borderId="3" xfId="0" applyNumberFormat="1" applyFont="1" applyFill="1" applyBorder="1" applyAlignment="1">
      <alignment horizontal="right"/>
    </xf>
    <xf numFmtId="164" fontId="2" fillId="8" borderId="3" xfId="0" applyNumberFormat="1" applyFont="1" applyFill="1" applyBorder="1"/>
    <xf numFmtId="164" fontId="2" fillId="8" borderId="4" xfId="0" applyNumberFormat="1" applyFont="1" applyFill="1" applyBorder="1"/>
    <xf numFmtId="0" fontId="24" fillId="9" borderId="30" xfId="0" applyFont="1" applyFill="1" applyBorder="1" applyAlignment="1">
      <alignment vertical="center" wrapText="1"/>
    </xf>
    <xf numFmtId="0" fontId="10" fillId="6" borderId="0" xfId="0" applyFont="1" applyFill="1" applyAlignment="1">
      <alignment horizontal="right"/>
    </xf>
    <xf numFmtId="0" fontId="11" fillId="6" borderId="0" xfId="0" applyFont="1" applyFill="1" applyAlignment="1">
      <alignment horizontal="left" shrinkToFit="1"/>
    </xf>
    <xf numFmtId="2" fontId="10" fillId="6" borderId="39" xfId="0" applyNumberFormat="1" applyFont="1" applyFill="1" applyBorder="1" applyAlignment="1">
      <alignment horizontal="left"/>
    </xf>
    <xf numFmtId="164" fontId="10" fillId="6" borderId="0" xfId="0" applyNumberFormat="1" applyFont="1" applyFill="1" applyAlignment="1">
      <alignment horizontal="right"/>
    </xf>
    <xf numFmtId="164" fontId="10" fillId="6" borderId="0" xfId="0" applyNumberFormat="1" applyFont="1" applyFill="1"/>
    <xf numFmtId="164" fontId="10" fillId="6" borderId="31" xfId="0" applyNumberFormat="1" applyFont="1" applyFill="1" applyBorder="1"/>
    <xf numFmtId="0" fontId="2" fillId="8" borderId="2" xfId="0" applyFont="1" applyFill="1" applyBorder="1" applyAlignment="1">
      <alignment vertical="center" wrapText="1"/>
    </xf>
    <xf numFmtId="164" fontId="2" fillId="8" borderId="43" xfId="0" applyNumberFormat="1" applyFont="1" applyFill="1" applyBorder="1" applyAlignment="1">
      <alignment horizontal="right"/>
    </xf>
    <xf numFmtId="164" fontId="2" fillId="8" borderId="42" xfId="0" applyNumberFormat="1" applyFont="1" applyFill="1" applyBorder="1" applyAlignment="1">
      <alignment horizontal="right"/>
    </xf>
    <xf numFmtId="164" fontId="2" fillId="8" borderId="42" xfId="0" applyNumberFormat="1" applyFont="1" applyFill="1" applyBorder="1"/>
    <xf numFmtId="164" fontId="2" fillId="8" borderId="43" xfId="0" applyNumberFormat="1" applyFont="1" applyFill="1" applyBorder="1"/>
    <xf numFmtId="164" fontId="2" fillId="8" borderId="44" xfId="0" applyNumberFormat="1" applyFont="1" applyFill="1" applyBorder="1"/>
    <xf numFmtId="0" fontId="2" fillId="8" borderId="2" xfId="0" applyFont="1" applyFill="1" applyBorder="1" applyAlignment="1">
      <alignment vertical="center"/>
    </xf>
    <xf numFmtId="0" fontId="11" fillId="6" borderId="37" xfId="0" applyFont="1" applyFill="1" applyBorder="1" applyAlignment="1">
      <alignment horizontal="left" shrinkToFit="1"/>
    </xf>
    <xf numFmtId="164" fontId="10" fillId="6" borderId="37" xfId="0" applyNumberFormat="1" applyFont="1" applyFill="1" applyBorder="1"/>
    <xf numFmtId="0" fontId="10" fillId="8" borderId="32" xfId="0" applyFont="1" applyFill="1" applyBorder="1" applyAlignment="1">
      <alignment horizontal="center"/>
    </xf>
    <xf numFmtId="0" fontId="10" fillId="8" borderId="37" xfId="0" applyFont="1" applyFill="1" applyBorder="1" applyAlignment="1">
      <alignment horizontal="right"/>
    </xf>
    <xf numFmtId="2" fontId="2" fillId="8" borderId="35" xfId="0" applyNumberFormat="1" applyFont="1" applyFill="1" applyBorder="1" applyAlignment="1">
      <alignment horizontal="left"/>
    </xf>
    <xf numFmtId="0" fontId="2" fillId="8" borderId="2" xfId="0" applyFont="1" applyFill="1" applyBorder="1" applyAlignment="1">
      <alignment horizontal="center" vertical="center"/>
    </xf>
    <xf numFmtId="0" fontId="10" fillId="8" borderId="3" xfId="0" applyFont="1" applyFill="1" applyBorder="1" applyAlignment="1">
      <alignment horizontal="right"/>
    </xf>
    <xf numFmtId="0" fontId="2" fillId="3" borderId="58" xfId="0" applyFont="1" applyFill="1" applyBorder="1" applyAlignment="1">
      <alignment horizontal="center" vertical="center"/>
    </xf>
    <xf numFmtId="0" fontId="10" fillId="6" borderId="3" xfId="0" applyFont="1" applyFill="1" applyBorder="1" applyAlignment="1">
      <alignment horizontal="right"/>
    </xf>
    <xf numFmtId="0" fontId="10" fillId="6" borderId="3" xfId="0" applyFont="1" applyFill="1" applyBorder="1" applyAlignment="1">
      <alignment horizontal="left" shrinkToFit="1"/>
    </xf>
    <xf numFmtId="2" fontId="10" fillId="6" borderId="42" xfId="0" applyNumberFormat="1" applyFont="1" applyFill="1" applyBorder="1" applyAlignment="1">
      <alignment horizontal="left"/>
    </xf>
    <xf numFmtId="164" fontId="2" fillId="6" borderId="3" xfId="0" applyNumberFormat="1" applyFont="1" applyFill="1" applyBorder="1" applyAlignment="1">
      <alignment horizontal="right"/>
    </xf>
    <xf numFmtId="164" fontId="2" fillId="6" borderId="3" xfId="0" applyNumberFormat="1" applyFont="1" applyFill="1" applyBorder="1"/>
    <xf numFmtId="164" fontId="10" fillId="6" borderId="4" xfId="0" applyNumberFormat="1" applyFont="1" applyFill="1" applyBorder="1"/>
    <xf numFmtId="0" fontId="2" fillId="8" borderId="51" xfId="0" applyFont="1" applyFill="1" applyBorder="1" applyAlignment="1">
      <alignment horizontal="center"/>
    </xf>
    <xf numFmtId="164" fontId="2" fillId="8" borderId="1" xfId="0" applyNumberFormat="1" applyFont="1" applyFill="1" applyBorder="1" applyAlignment="1">
      <alignment horizontal="right"/>
    </xf>
    <xf numFmtId="164" fontId="2" fillId="8" borderId="1" xfId="0" applyNumberFormat="1" applyFont="1" applyFill="1" applyBorder="1"/>
    <xf numFmtId="164" fontId="2" fillId="8" borderId="60" xfId="0" applyNumberFormat="1" applyFont="1" applyFill="1" applyBorder="1"/>
    <xf numFmtId="0" fontId="2" fillId="3" borderId="58" xfId="0" applyFont="1" applyFill="1" applyBorder="1" applyAlignment="1">
      <alignment vertical="center"/>
    </xf>
    <xf numFmtId="2" fontId="10" fillId="0" borderId="42" xfId="0" applyNumberFormat="1" applyFont="1" applyBorder="1" applyAlignment="1">
      <alignment horizontal="left"/>
    </xf>
    <xf numFmtId="164" fontId="10" fillId="0" borderId="3" xfId="0" applyNumberFormat="1" applyFont="1" applyBorder="1" applyAlignment="1">
      <alignment horizontal="right"/>
    </xf>
    <xf numFmtId="164" fontId="10" fillId="0" borderId="3" xfId="0" applyNumberFormat="1" applyFont="1" applyBorder="1"/>
    <xf numFmtId="164" fontId="10" fillId="0" borderId="4" xfId="0" applyNumberFormat="1" applyFont="1" applyBorder="1"/>
    <xf numFmtId="0" fontId="2" fillId="8" borderId="2" xfId="0" applyFont="1" applyFill="1" applyBorder="1" applyAlignment="1">
      <alignment horizontal="center"/>
    </xf>
    <xf numFmtId="0" fontId="9" fillId="3" borderId="56" xfId="0" applyFont="1" applyFill="1" applyBorder="1" applyAlignment="1">
      <alignment horizontal="center" vertical="center" textRotation="90" shrinkToFit="1"/>
    </xf>
    <xf numFmtId="0" fontId="9" fillId="8" borderId="2" xfId="0" applyFont="1" applyFill="1" applyBorder="1" applyAlignment="1">
      <alignment horizontal="center" vertical="center" textRotation="90" shrinkToFit="1"/>
    </xf>
    <xf numFmtId="164" fontId="10" fillId="0" borderId="34" xfId="0" applyNumberFormat="1" applyFont="1" applyBorder="1" applyAlignment="1">
      <alignment horizontal="right"/>
    </xf>
    <xf numFmtId="164" fontId="10" fillId="0" borderId="35" xfId="0" applyNumberFormat="1" applyFont="1" applyBorder="1" applyAlignment="1">
      <alignment horizontal="right"/>
    </xf>
    <xf numFmtId="164" fontId="10" fillId="0" borderId="35" xfId="0" applyNumberFormat="1" applyFont="1" applyBorder="1"/>
    <xf numFmtId="164" fontId="10" fillId="0" borderId="34" xfId="0" applyNumberFormat="1" applyFont="1" applyBorder="1"/>
    <xf numFmtId="164" fontId="10" fillId="0" borderId="36" xfId="0" applyNumberFormat="1" applyFont="1" applyBorder="1"/>
    <xf numFmtId="0" fontId="11" fillId="0" borderId="0" xfId="0" applyFont="1"/>
    <xf numFmtId="0" fontId="11" fillId="0" borderId="1" xfId="0" applyFont="1" applyBorder="1"/>
    <xf numFmtId="0" fontId="9" fillId="8" borderId="2" xfId="0" applyFont="1" applyFill="1" applyBorder="1" applyAlignment="1">
      <alignment horizontal="center" textRotation="90" shrinkToFit="1"/>
    </xf>
    <xf numFmtId="0" fontId="2" fillId="8" borderId="1" xfId="0" applyFont="1" applyFill="1" applyBorder="1"/>
    <xf numFmtId="164" fontId="2" fillId="8" borderId="29" xfId="0" applyNumberFormat="1" applyFont="1" applyFill="1" applyBorder="1" applyAlignment="1">
      <alignment horizontal="right"/>
    </xf>
    <xf numFmtId="164" fontId="2" fillId="8" borderId="52" xfId="0" applyNumberFormat="1" applyFont="1" applyFill="1" applyBorder="1" applyAlignment="1">
      <alignment horizontal="right"/>
    </xf>
    <xf numFmtId="164" fontId="2" fillId="8" borderId="52" xfId="0" applyNumberFormat="1" applyFont="1" applyFill="1" applyBorder="1"/>
    <xf numFmtId="164" fontId="2" fillId="8" borderId="29" xfId="0" applyNumberFormat="1" applyFont="1" applyFill="1" applyBorder="1"/>
    <xf numFmtId="0" fontId="2" fillId="9" borderId="58" xfId="0" applyFont="1" applyFill="1" applyBorder="1" applyAlignment="1">
      <alignment horizontal="center" shrinkToFit="1"/>
    </xf>
    <xf numFmtId="0" fontId="11" fillId="6" borderId="0" xfId="0" applyFont="1" applyFill="1"/>
    <xf numFmtId="164" fontId="10" fillId="6" borderId="40" xfId="0" applyNumberFormat="1" applyFont="1" applyFill="1" applyBorder="1" applyAlignment="1">
      <alignment horizontal="right"/>
    </xf>
    <xf numFmtId="164" fontId="10" fillId="6" borderId="39" xfId="0" applyNumberFormat="1" applyFont="1" applyFill="1" applyBorder="1" applyAlignment="1">
      <alignment horizontal="right"/>
    </xf>
    <xf numFmtId="164" fontId="10" fillId="6" borderId="39" xfId="0" applyNumberFormat="1" applyFont="1" applyFill="1" applyBorder="1"/>
    <xf numFmtId="164" fontId="10" fillId="6" borderId="40" xfId="0" applyNumberFormat="1" applyFont="1" applyFill="1" applyBorder="1"/>
    <xf numFmtId="0" fontId="2" fillId="8" borderId="2" xfId="0" applyFont="1" applyFill="1" applyBorder="1" applyAlignment="1">
      <alignment shrinkToFit="1"/>
    </xf>
    <xf numFmtId="0" fontId="2" fillId="8" borderId="3" xfId="0" applyFont="1" applyFill="1" applyBorder="1" applyAlignment="1">
      <alignment shrinkToFit="1"/>
    </xf>
    <xf numFmtId="0" fontId="9" fillId="8" borderId="2" xfId="0" applyFont="1" applyFill="1" applyBorder="1" applyAlignment="1">
      <alignment horizontal="center" vertical="center" textRotation="90"/>
    </xf>
    <xf numFmtId="0" fontId="11" fillId="0" borderId="0" xfId="0" applyFont="1" applyAlignment="1">
      <alignment horizontal="left" wrapText="1" shrinkToFit="1"/>
    </xf>
    <xf numFmtId="164" fontId="2" fillId="8" borderId="40" xfId="0" applyNumberFormat="1" applyFont="1" applyFill="1" applyBorder="1" applyAlignment="1">
      <alignment horizontal="right"/>
    </xf>
    <xf numFmtId="164" fontId="2" fillId="8" borderId="39" xfId="0" applyNumberFormat="1" applyFont="1" applyFill="1" applyBorder="1" applyAlignment="1">
      <alignment horizontal="right"/>
    </xf>
    <xf numFmtId="164" fontId="2" fillId="8" borderId="39" xfId="0" applyNumberFormat="1" applyFont="1" applyFill="1" applyBorder="1"/>
    <xf numFmtId="164" fontId="2" fillId="8" borderId="40" xfId="0" applyNumberFormat="1" applyFont="1" applyFill="1" applyBorder="1"/>
    <xf numFmtId="164" fontId="2" fillId="8" borderId="41" xfId="0" applyNumberFormat="1" applyFont="1" applyFill="1" applyBorder="1"/>
    <xf numFmtId="0" fontId="2" fillId="3" borderId="58" xfId="0" applyFont="1" applyFill="1" applyBorder="1"/>
    <xf numFmtId="0" fontId="10" fillId="0" borderId="61" xfId="0" applyFont="1" applyBorder="1" applyAlignment="1">
      <alignment horizontal="right"/>
    </xf>
    <xf numFmtId="0" fontId="2" fillId="8" borderId="2" xfId="0" applyFont="1" applyFill="1" applyBorder="1"/>
    <xf numFmtId="0" fontId="10" fillId="7" borderId="2" xfId="0" applyFont="1" applyFill="1" applyBorder="1"/>
    <xf numFmtId="164" fontId="21" fillId="7" borderId="44" xfId="0" applyNumberFormat="1" applyFont="1" applyFill="1" applyBorder="1" applyAlignment="1">
      <alignment horizontal="right"/>
    </xf>
    <xf numFmtId="0" fontId="2" fillId="3" borderId="56" xfId="0" applyFont="1" applyFill="1" applyBorder="1" applyAlignment="1">
      <alignment horizontal="center" vertical="center"/>
    </xf>
    <xf numFmtId="0" fontId="10" fillId="6" borderId="3" xfId="0" applyFont="1" applyFill="1" applyBorder="1"/>
    <xf numFmtId="0" fontId="10" fillId="6" borderId="42" xfId="0" applyFont="1" applyFill="1" applyBorder="1"/>
    <xf numFmtId="164" fontId="10" fillId="6" borderId="3" xfId="0" applyNumberFormat="1" applyFont="1" applyFill="1" applyBorder="1" applyAlignment="1">
      <alignment horizontal="right"/>
    </xf>
    <xf numFmtId="164" fontId="10" fillId="6" borderId="3" xfId="0" applyNumberFormat="1" applyFont="1" applyFill="1" applyBorder="1"/>
    <xf numFmtId="0" fontId="2" fillId="10" borderId="3" xfId="0" applyFont="1" applyFill="1" applyBorder="1"/>
    <xf numFmtId="0" fontId="2" fillId="10" borderId="3" xfId="0" applyFont="1" applyFill="1" applyBorder="1" applyAlignment="1">
      <alignment horizontal="left" shrinkToFit="1"/>
    </xf>
    <xf numFmtId="0" fontId="2" fillId="10" borderId="42" xfId="0" applyFont="1" applyFill="1" applyBorder="1"/>
    <xf numFmtId="164" fontId="10" fillId="10" borderId="3" xfId="0" applyNumberFormat="1" applyFont="1" applyFill="1" applyBorder="1" applyAlignment="1">
      <alignment horizontal="right"/>
    </xf>
    <xf numFmtId="164" fontId="10" fillId="10" borderId="3" xfId="0" applyNumberFormat="1" applyFont="1" applyFill="1" applyBorder="1"/>
    <xf numFmtId="164" fontId="2" fillId="10" borderId="4" xfId="0" applyNumberFormat="1" applyFont="1" applyFill="1" applyBorder="1"/>
    <xf numFmtId="0" fontId="2" fillId="3" borderId="59" xfId="0" applyFont="1" applyFill="1" applyBorder="1" applyAlignment="1">
      <alignment horizontal="center" vertical="center"/>
    </xf>
    <xf numFmtId="0" fontId="10" fillId="6" borderId="37" xfId="0" applyFont="1" applyFill="1" applyBorder="1"/>
    <xf numFmtId="0" fontId="10" fillId="6" borderId="35" xfId="0" applyFont="1" applyFill="1" applyBorder="1"/>
    <xf numFmtId="0" fontId="10" fillId="8" borderId="58" xfId="0" applyFont="1" applyFill="1" applyBorder="1" applyAlignment="1">
      <alignment horizontal="center"/>
    </xf>
    <xf numFmtId="0" fontId="2" fillId="3" borderId="55" xfId="0" applyFont="1" applyFill="1" applyBorder="1" applyAlignment="1">
      <alignment horizontal="center"/>
    </xf>
    <xf numFmtId="164" fontId="10" fillId="0" borderId="31" xfId="0" applyNumberFormat="1" applyFont="1" applyBorder="1" applyAlignment="1">
      <alignment horizontal="center"/>
    </xf>
    <xf numFmtId="0" fontId="2" fillId="10" borderId="59" xfId="0" applyFont="1" applyFill="1" applyBorder="1" applyAlignment="1">
      <alignment horizontal="center"/>
    </xf>
    <xf numFmtId="0" fontId="2" fillId="10" borderId="37" xfId="0" applyFont="1" applyFill="1" applyBorder="1" applyAlignment="1">
      <alignment horizontal="right"/>
    </xf>
    <xf numFmtId="0" fontId="10" fillId="10" borderId="37" xfId="0" applyFont="1" applyFill="1" applyBorder="1" applyAlignment="1">
      <alignment horizontal="right"/>
    </xf>
    <xf numFmtId="0" fontId="2" fillId="10" borderId="37" xfId="0" applyFont="1" applyFill="1" applyBorder="1" applyAlignment="1">
      <alignment horizontal="left" shrinkToFit="1"/>
    </xf>
    <xf numFmtId="2" fontId="2" fillId="10" borderId="35" xfId="0" applyNumberFormat="1" applyFont="1" applyFill="1" applyBorder="1" applyAlignment="1">
      <alignment horizontal="left"/>
    </xf>
    <xf numFmtId="164" fontId="2" fillId="10" borderId="37" xfId="0" applyNumberFormat="1" applyFont="1" applyFill="1" applyBorder="1" applyAlignment="1">
      <alignment horizontal="right"/>
    </xf>
    <xf numFmtId="164" fontId="2" fillId="10" borderId="37" xfId="0" applyNumberFormat="1" applyFont="1" applyFill="1" applyBorder="1"/>
    <xf numFmtId="164" fontId="2" fillId="10" borderId="38" xfId="0" applyNumberFormat="1" applyFont="1" applyFill="1" applyBorder="1" applyAlignment="1">
      <alignment horizontal="center"/>
    </xf>
    <xf numFmtId="164" fontId="10" fillId="6" borderId="38" xfId="0" applyNumberFormat="1" applyFont="1" applyFill="1" applyBorder="1" applyAlignment="1">
      <alignment horizontal="center"/>
    </xf>
    <xf numFmtId="0" fontId="2" fillId="8" borderId="62" xfId="0" applyFont="1" applyFill="1" applyBorder="1" applyAlignment="1">
      <alignment horizontal="center"/>
    </xf>
    <xf numFmtId="164" fontId="2" fillId="8" borderId="38" xfId="0" applyNumberFormat="1" applyFont="1" applyFill="1" applyBorder="1" applyAlignment="1">
      <alignment horizontal="center"/>
    </xf>
    <xf numFmtId="0" fontId="2" fillId="3" borderId="55" xfId="0" applyFont="1" applyFill="1" applyBorder="1" applyAlignment="1">
      <alignment horizontal="center" vertical="center" wrapText="1"/>
    </xf>
    <xf numFmtId="164" fontId="10" fillId="0" borderId="38" xfId="0" applyNumberFormat="1" applyFont="1" applyBorder="1" applyAlignment="1">
      <alignment horizontal="center"/>
    </xf>
    <xf numFmtId="0" fontId="2" fillId="3" borderId="55" xfId="0" applyFont="1" applyFill="1" applyBorder="1" applyAlignment="1">
      <alignment vertical="center" wrapText="1"/>
    </xf>
    <xf numFmtId="0" fontId="2" fillId="3" borderId="56" xfId="0" applyFont="1" applyFill="1" applyBorder="1" applyAlignment="1">
      <alignment vertical="center" wrapText="1"/>
    </xf>
    <xf numFmtId="164" fontId="10" fillId="0" borderId="60" xfId="0" applyNumberFormat="1" applyFont="1" applyBorder="1" applyAlignment="1">
      <alignment horizontal="center"/>
    </xf>
    <xf numFmtId="0" fontId="9" fillId="8" borderId="58" xfId="0" applyFont="1" applyFill="1" applyBorder="1" applyAlignment="1">
      <alignment horizontal="center" textRotation="90"/>
    </xf>
    <xf numFmtId="0" fontId="2" fillId="8" borderId="42" xfId="0" applyFont="1" applyFill="1" applyBorder="1" applyAlignment="1">
      <alignment horizontal="left"/>
    </xf>
    <xf numFmtId="0" fontId="2" fillId="8" borderId="43" xfId="0" applyFont="1" applyFill="1" applyBorder="1" applyAlignment="1">
      <alignment horizontal="right"/>
    </xf>
    <xf numFmtId="0" fontId="2" fillId="8" borderId="42" xfId="0" applyFont="1" applyFill="1" applyBorder="1" applyAlignment="1">
      <alignment horizontal="right"/>
    </xf>
    <xf numFmtId="0" fontId="2" fillId="8" borderId="42" xfId="0" applyFont="1" applyFill="1" applyBorder="1"/>
    <xf numFmtId="0" fontId="2" fillId="8" borderId="43" xfId="0" applyFont="1" applyFill="1" applyBorder="1"/>
    <xf numFmtId="164" fontId="2" fillId="8" borderId="44" xfId="0" applyNumberFormat="1" applyFont="1" applyFill="1" applyBorder="1" applyAlignment="1">
      <alignment horizontal="center"/>
    </xf>
    <xf numFmtId="0" fontId="2" fillId="11" borderId="56" xfId="0" applyFont="1" applyFill="1" applyBorder="1" applyAlignment="1">
      <alignment horizontal="center" vertical="center"/>
    </xf>
    <xf numFmtId="0" fontId="10" fillId="6" borderId="39" xfId="0" applyFont="1" applyFill="1" applyBorder="1" applyAlignment="1">
      <alignment horizontal="left"/>
    </xf>
    <xf numFmtId="0" fontId="2" fillId="6" borderId="40" xfId="0" applyFont="1" applyFill="1" applyBorder="1" applyAlignment="1">
      <alignment horizontal="right"/>
    </xf>
    <xf numFmtId="0" fontId="2" fillId="6" borderId="39" xfId="0" applyFont="1" applyFill="1" applyBorder="1" applyAlignment="1">
      <alignment horizontal="right"/>
    </xf>
    <xf numFmtId="164" fontId="2" fillId="6" borderId="39" xfId="0" applyNumberFormat="1" applyFont="1" applyFill="1" applyBorder="1" applyAlignment="1">
      <alignment horizontal="right"/>
    </xf>
    <xf numFmtId="0" fontId="2" fillId="6" borderId="39" xfId="0" applyFont="1" applyFill="1" applyBorder="1"/>
    <xf numFmtId="0" fontId="2" fillId="6" borderId="40" xfId="0" applyFont="1" applyFill="1" applyBorder="1"/>
    <xf numFmtId="164" fontId="10" fillId="6" borderId="41" xfId="0" applyNumberFormat="1" applyFont="1" applyFill="1" applyBorder="1" applyAlignment="1">
      <alignment horizontal="center"/>
    </xf>
    <xf numFmtId="0" fontId="2" fillId="8" borderId="59" xfId="0" applyFont="1" applyFill="1" applyBorder="1" applyAlignment="1">
      <alignment horizontal="center"/>
    </xf>
    <xf numFmtId="0" fontId="2" fillId="8" borderId="35" xfId="0" applyFont="1" applyFill="1" applyBorder="1" applyAlignment="1">
      <alignment horizontal="left"/>
    </xf>
    <xf numFmtId="0" fontId="2" fillId="8" borderId="34" xfId="0" applyFont="1" applyFill="1" applyBorder="1" applyAlignment="1">
      <alignment horizontal="right"/>
    </xf>
    <xf numFmtId="0" fontId="2" fillId="8" borderId="35" xfId="0" applyFont="1" applyFill="1" applyBorder="1" applyAlignment="1">
      <alignment horizontal="right"/>
    </xf>
    <xf numFmtId="164" fontId="2" fillId="8" borderId="35" xfId="0" applyNumberFormat="1" applyFont="1" applyFill="1" applyBorder="1" applyAlignment="1">
      <alignment horizontal="right"/>
    </xf>
    <xf numFmtId="0" fontId="2" fillId="8" borderId="35" xfId="0" applyFont="1" applyFill="1" applyBorder="1"/>
    <xf numFmtId="0" fontId="2" fillId="8" borderId="34" xfId="0" applyFont="1" applyFill="1" applyBorder="1"/>
    <xf numFmtId="164" fontId="2" fillId="8" borderId="36" xfId="0" applyNumberFormat="1" applyFont="1" applyFill="1" applyBorder="1" applyAlignment="1">
      <alignment horizontal="center"/>
    </xf>
    <xf numFmtId="0" fontId="2" fillId="3" borderId="32" xfId="0" applyFont="1" applyFill="1" applyBorder="1" applyAlignment="1">
      <alignment horizontal="center" vertical="center" wrapText="1"/>
    </xf>
    <xf numFmtId="0" fontId="10" fillId="6" borderId="33" xfId="0" applyFont="1" applyFill="1" applyBorder="1" applyAlignment="1">
      <alignment horizontal="right"/>
    </xf>
    <xf numFmtId="0" fontId="10" fillId="6" borderId="35" xfId="0" applyFont="1" applyFill="1" applyBorder="1" applyAlignment="1">
      <alignment horizontal="left"/>
    </xf>
    <xf numFmtId="0" fontId="10" fillId="6" borderId="35" xfId="0" applyFont="1" applyFill="1" applyBorder="1" applyAlignment="1">
      <alignment horizontal="right"/>
    </xf>
    <xf numFmtId="164" fontId="10" fillId="6" borderId="35" xfId="0" applyNumberFormat="1" applyFont="1" applyFill="1" applyBorder="1" applyAlignment="1">
      <alignment horizontal="right"/>
    </xf>
    <xf numFmtId="0" fontId="10" fillId="6" borderId="34" xfId="0" applyFont="1" applyFill="1" applyBorder="1"/>
    <xf numFmtId="164" fontId="10" fillId="6" borderId="36" xfId="0" applyNumberFormat="1" applyFont="1" applyFill="1" applyBorder="1" applyAlignment="1">
      <alignment horizontal="center"/>
    </xf>
    <xf numFmtId="0" fontId="2" fillId="3" borderId="56" xfId="0" applyFont="1" applyFill="1" applyBorder="1" applyAlignment="1">
      <alignment horizontal="center" vertical="center" wrapText="1"/>
    </xf>
    <xf numFmtId="0" fontId="10" fillId="6" borderId="1" xfId="0" applyFont="1" applyFill="1" applyBorder="1" applyAlignment="1">
      <alignment horizontal="right"/>
    </xf>
    <xf numFmtId="0" fontId="11" fillId="6" borderId="1" xfId="0" applyFont="1" applyFill="1" applyBorder="1" applyAlignment="1">
      <alignment horizontal="left" shrinkToFit="1"/>
    </xf>
    <xf numFmtId="0" fontId="10" fillId="6" borderId="52" xfId="0" applyFont="1" applyFill="1" applyBorder="1" applyAlignment="1">
      <alignment horizontal="left"/>
    </xf>
    <xf numFmtId="0" fontId="10" fillId="6" borderId="29" xfId="0" applyFont="1" applyFill="1" applyBorder="1" applyAlignment="1">
      <alignment horizontal="right"/>
    </xf>
    <xf numFmtId="0" fontId="10" fillId="6" borderId="52" xfId="0" applyFont="1" applyFill="1" applyBorder="1" applyAlignment="1">
      <alignment horizontal="right"/>
    </xf>
    <xf numFmtId="164" fontId="10" fillId="6" borderId="52" xfId="0" applyNumberFormat="1" applyFont="1" applyFill="1" applyBorder="1" applyAlignment="1">
      <alignment horizontal="right"/>
    </xf>
    <xf numFmtId="0" fontId="10" fillId="6" borderId="52" xfId="0" applyFont="1" applyFill="1" applyBorder="1"/>
    <xf numFmtId="0" fontId="10" fillId="6" borderId="29" xfId="0" applyFont="1" applyFill="1" applyBorder="1"/>
    <xf numFmtId="164" fontId="10" fillId="6" borderId="57" xfId="0" applyNumberFormat="1" applyFont="1" applyFill="1" applyBorder="1" applyAlignment="1">
      <alignment horizontal="center"/>
    </xf>
    <xf numFmtId="0" fontId="2" fillId="8" borderId="32" xfId="0" applyFont="1" applyFill="1" applyBorder="1" applyAlignment="1">
      <alignment vertical="center" wrapText="1"/>
    </xf>
    <xf numFmtId="0" fontId="2" fillId="7" borderId="2" xfId="0" applyFont="1" applyFill="1" applyBorder="1" applyAlignment="1">
      <alignment vertical="center" wrapText="1"/>
    </xf>
    <xf numFmtId="164" fontId="13" fillId="7" borderId="43" xfId="0" applyNumberFormat="1" applyFont="1" applyFill="1" applyBorder="1" applyAlignment="1">
      <alignment horizontal="right"/>
    </xf>
    <xf numFmtId="164" fontId="13" fillId="7" borderId="42" xfId="0" applyNumberFormat="1" applyFont="1" applyFill="1" applyBorder="1" applyAlignment="1">
      <alignment horizontal="right"/>
    </xf>
    <xf numFmtId="0" fontId="10" fillId="5" borderId="56" xfId="0" applyFont="1" applyFill="1" applyBorder="1"/>
    <xf numFmtId="164" fontId="2" fillId="5" borderId="29" xfId="0" applyNumberFormat="1" applyFont="1" applyFill="1" applyBorder="1" applyAlignment="1">
      <alignment horizontal="right"/>
    </xf>
    <xf numFmtId="164" fontId="2" fillId="5" borderId="52" xfId="0" applyNumberFormat="1" applyFont="1" applyFill="1" applyBorder="1" applyAlignment="1">
      <alignment horizontal="right"/>
    </xf>
    <xf numFmtId="164" fontId="9" fillId="5" borderId="57" xfId="0" applyNumberFormat="1" applyFont="1" applyFill="1" applyBorder="1" applyAlignment="1">
      <alignment horizontal="right"/>
    </xf>
    <xf numFmtId="0" fontId="10" fillId="6" borderId="0" xfId="0" applyFont="1" applyFill="1"/>
    <xf numFmtId="0" fontId="9" fillId="6" borderId="0" xfId="0" applyFont="1" applyFill="1" applyAlignment="1">
      <alignment horizontal="center" shrinkToFit="1"/>
    </xf>
    <xf numFmtId="164" fontId="2" fillId="6" borderId="0" xfId="0" applyNumberFormat="1" applyFont="1" applyFill="1" applyAlignment="1">
      <alignment horizontal="right"/>
    </xf>
    <xf numFmtId="164" fontId="9" fillId="6" borderId="0" xfId="0" applyNumberFormat="1" applyFont="1" applyFill="1" applyAlignment="1">
      <alignment horizontal="right"/>
    </xf>
    <xf numFmtId="0" fontId="2" fillId="0" borderId="0" xfId="0" applyFont="1" applyAlignment="1">
      <alignment shrinkToFit="1"/>
    </xf>
    <xf numFmtId="2" fontId="10" fillId="0" borderId="0" xfId="0" applyNumberFormat="1" applyFont="1" applyAlignment="1">
      <alignment horizontal="left" shrinkToFit="1"/>
    </xf>
    <xf numFmtId="0" fontId="1" fillId="0" borderId="0" xfId="0" applyFont="1"/>
    <xf numFmtId="2" fontId="0" fillId="0" borderId="0" xfId="0" applyNumberFormat="1" applyAlignment="1">
      <alignment horizontal="center"/>
    </xf>
    <xf numFmtId="0" fontId="0" fillId="0" borderId="47" xfId="0" applyBorder="1" applyAlignment="1">
      <alignment horizontal="center"/>
    </xf>
    <xf numFmtId="0" fontId="11" fillId="0" borderId="39" xfId="0" applyFont="1" applyBorder="1"/>
    <xf numFmtId="2" fontId="0" fillId="0" borderId="39" xfId="0" applyNumberFormat="1" applyBorder="1" applyAlignment="1">
      <alignment horizontal="center"/>
    </xf>
    <xf numFmtId="0" fontId="0" fillId="0" borderId="53" xfId="0" applyBorder="1" applyAlignment="1">
      <alignment horizontal="center"/>
    </xf>
    <xf numFmtId="0" fontId="11" fillId="0" borderId="52" xfId="0" applyFont="1" applyBorder="1"/>
    <xf numFmtId="2" fontId="0" fillId="0" borderId="52" xfId="0" applyNumberFormat="1" applyBorder="1" applyAlignment="1">
      <alignment horizontal="center"/>
    </xf>
    <xf numFmtId="2" fontId="2" fillId="5" borderId="8" xfId="0" applyNumberFormat="1" applyFont="1" applyFill="1" applyBorder="1" applyAlignment="1">
      <alignment horizontal="center"/>
    </xf>
    <xf numFmtId="2" fontId="2" fillId="5" borderId="12" xfId="0" applyNumberFormat="1" applyFont="1" applyFill="1" applyBorder="1" applyAlignment="1">
      <alignment horizontal="center"/>
    </xf>
    <xf numFmtId="0" fontId="2" fillId="0" borderId="0" xfId="0" applyFont="1" applyAlignment="1">
      <alignment horizontal="right"/>
    </xf>
    <xf numFmtId="0" fontId="10" fillId="3" borderId="64" xfId="0" applyFont="1" applyFill="1" applyBorder="1" applyAlignment="1">
      <alignment horizontal="center"/>
    </xf>
    <xf numFmtId="0" fontId="10" fillId="3" borderId="13" xfId="0" applyFont="1" applyFill="1" applyBorder="1" applyAlignment="1">
      <alignment horizontal="center"/>
    </xf>
    <xf numFmtId="0" fontId="2" fillId="4" borderId="65" xfId="0" applyFont="1" applyFill="1" applyBorder="1" applyAlignment="1">
      <alignment horizontal="center"/>
    </xf>
    <xf numFmtId="0" fontId="15" fillId="0" borderId="30" xfId="0" applyFont="1" applyBorder="1" applyAlignment="1">
      <alignment horizontal="center"/>
    </xf>
    <xf numFmtId="0" fontId="11" fillId="0" borderId="18" xfId="0" applyFont="1" applyBorder="1"/>
    <xf numFmtId="4" fontId="15" fillId="0" borderId="31" xfId="0" applyNumberFormat="1" applyFont="1" applyBorder="1" applyAlignment="1">
      <alignment horizontal="center"/>
    </xf>
    <xf numFmtId="4" fontId="2" fillId="5" borderId="66" xfId="0" applyNumberFormat="1" applyFont="1" applyFill="1" applyBorder="1" applyAlignment="1">
      <alignment horizontal="center"/>
    </xf>
    <xf numFmtId="0" fontId="15" fillId="0" borderId="5" xfId="0" applyFont="1" applyBorder="1" applyAlignment="1">
      <alignment horizontal="center"/>
    </xf>
    <xf numFmtId="0" fontId="11" fillId="0" borderId="8" xfId="0" applyFont="1" applyBorder="1"/>
    <xf numFmtId="4" fontId="10" fillId="0" borderId="67" xfId="0" applyNumberFormat="1" applyFont="1" applyBorder="1" applyAlignment="1">
      <alignment horizontal="center"/>
    </xf>
    <xf numFmtId="4" fontId="2" fillId="5" borderId="67" xfId="0" applyNumberFormat="1" applyFont="1" applyFill="1" applyBorder="1" applyAlignment="1">
      <alignment horizontal="center"/>
    </xf>
    <xf numFmtId="2" fontId="0" fillId="0" borderId="31" xfId="0" applyNumberFormat="1" applyBorder="1" applyAlignment="1">
      <alignment horizontal="center"/>
    </xf>
    <xf numFmtId="0" fontId="15" fillId="0" borderId="51" xfId="0" applyFont="1" applyBorder="1" applyAlignment="1">
      <alignment horizontal="center"/>
    </xf>
    <xf numFmtId="4" fontId="15" fillId="0" borderId="60" xfId="0" applyNumberFormat="1" applyFont="1" applyBorder="1" applyAlignment="1">
      <alignment horizontal="center"/>
    </xf>
    <xf numFmtId="4" fontId="2" fillId="5" borderId="14" xfId="0" applyNumberFormat="1" applyFont="1" applyFill="1" applyBorder="1" applyAlignment="1">
      <alignment horizontal="center"/>
    </xf>
    <xf numFmtId="4" fontId="2" fillId="5" borderId="69" xfId="0" applyNumberFormat="1" applyFont="1" applyFill="1" applyBorder="1" applyAlignment="1">
      <alignment horizontal="center"/>
    </xf>
    <xf numFmtId="0" fontId="9" fillId="5" borderId="26" xfId="0" applyFont="1" applyFill="1" applyBorder="1" applyAlignment="1">
      <alignment horizontal="center"/>
    </xf>
    <xf numFmtId="0" fontId="9" fillId="5" borderId="27" xfId="0" applyFont="1" applyFill="1" applyBorder="1" applyAlignment="1">
      <alignment horizontal="center"/>
    </xf>
    <xf numFmtId="0" fontId="9" fillId="5" borderId="28" xfId="0" applyFont="1" applyFill="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4" fillId="2" borderId="2" xfId="0" applyFont="1" applyFill="1" applyBorder="1" applyAlignment="1">
      <alignment horizontal="left" shrinkToFit="1"/>
    </xf>
    <xf numFmtId="0" fontId="4" fillId="2" borderId="3" xfId="0" applyFont="1" applyFill="1" applyBorder="1" applyAlignment="1">
      <alignment horizontal="left" shrinkToFit="1"/>
    </xf>
    <xf numFmtId="0" fontId="4" fillId="2" borderId="4" xfId="0" applyFont="1" applyFill="1" applyBorder="1" applyAlignment="1">
      <alignment horizontal="left" shrinkToFit="1"/>
    </xf>
    <xf numFmtId="0" fontId="6" fillId="0" borderId="10" xfId="0" applyFont="1" applyBorder="1" applyAlignment="1">
      <alignment horizontal="center" shrinkToFit="1"/>
    </xf>
    <xf numFmtId="0" fontId="6" fillId="0" borderId="11" xfId="0" applyFont="1" applyBorder="1" applyAlignment="1">
      <alignment horizontal="center" shrinkToFit="1"/>
    </xf>
    <xf numFmtId="0" fontId="6" fillId="0" borderId="12" xfId="0" applyFont="1" applyBorder="1" applyAlignment="1">
      <alignment horizontal="center" shrinkToFit="1"/>
    </xf>
    <xf numFmtId="0" fontId="9" fillId="5" borderId="10"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xf numFmtId="0" fontId="3" fillId="2" borderId="2" xfId="0" applyFont="1" applyFill="1" applyBorder="1" applyAlignment="1">
      <alignment horizontal="left" shrinkToFit="1"/>
    </xf>
    <xf numFmtId="0" fontId="3" fillId="2" borderId="3" xfId="0" applyFont="1" applyFill="1" applyBorder="1" applyAlignment="1">
      <alignment horizontal="left" shrinkToFit="1"/>
    </xf>
    <xf numFmtId="0" fontId="3" fillId="2" borderId="4" xfId="0" applyFont="1" applyFill="1" applyBorder="1" applyAlignment="1">
      <alignment horizontal="left" shrinkToFit="1"/>
    </xf>
    <xf numFmtId="0" fontId="2" fillId="7" borderId="2" xfId="0" applyFont="1" applyFill="1" applyBorder="1" applyAlignment="1">
      <alignment horizontal="center" shrinkToFit="1"/>
    </xf>
    <xf numFmtId="0" fontId="2" fillId="7" borderId="3" xfId="0" applyFont="1" applyFill="1" applyBorder="1" applyAlignment="1">
      <alignment horizontal="center" shrinkToFit="1"/>
    </xf>
    <xf numFmtId="0" fontId="2" fillId="7" borderId="42" xfId="0" applyFont="1" applyFill="1" applyBorder="1" applyAlignment="1">
      <alignment horizontal="center" shrinkToFit="1"/>
    </xf>
    <xf numFmtId="0" fontId="2" fillId="7" borderId="10" xfId="0" applyFont="1" applyFill="1" applyBorder="1" applyAlignment="1">
      <alignment horizontal="center" shrinkToFit="1"/>
    </xf>
    <xf numFmtId="0" fontId="2" fillId="7" borderId="11" xfId="0" applyFont="1" applyFill="1" applyBorder="1" applyAlignment="1">
      <alignment horizontal="center" shrinkToFit="1"/>
    </xf>
    <xf numFmtId="0" fontId="2" fillId="7" borderId="12" xfId="0" applyFont="1" applyFill="1" applyBorder="1" applyAlignment="1">
      <alignment horizontal="center" shrinkToFit="1"/>
    </xf>
    <xf numFmtId="0" fontId="9" fillId="5" borderId="26" xfId="0" applyFont="1" applyFill="1" applyBorder="1" applyAlignment="1">
      <alignment horizontal="center" shrinkToFit="1"/>
    </xf>
    <xf numFmtId="0" fontId="9" fillId="5" borderId="27" xfId="0" applyFont="1" applyFill="1" applyBorder="1" applyAlignment="1">
      <alignment horizontal="center" shrinkToFit="1"/>
    </xf>
    <xf numFmtId="0" fontId="9" fillId="5" borderId="28" xfId="0" applyFont="1" applyFill="1" applyBorder="1" applyAlignment="1">
      <alignment horizontal="center" shrinkToFit="1"/>
    </xf>
    <xf numFmtId="165" fontId="2" fillId="0" borderId="0" xfId="0" applyNumberFormat="1" applyFont="1" applyAlignment="1">
      <alignment horizontal="justify" vertical="justify" wrapText="1" shrinkToFit="1"/>
    </xf>
    <xf numFmtId="165" fontId="2" fillId="0" borderId="0" xfId="0" applyNumberFormat="1" applyFont="1" applyAlignment="1">
      <alignment horizontal="justify" vertical="justify" shrinkToFit="1"/>
    </xf>
    <xf numFmtId="0" fontId="9" fillId="5" borderId="51" xfId="0" applyFont="1" applyFill="1" applyBorder="1" applyAlignment="1">
      <alignment horizontal="center"/>
    </xf>
    <xf numFmtId="0" fontId="9" fillId="5" borderId="1" xfId="0" applyFont="1" applyFill="1" applyBorder="1" applyAlignment="1">
      <alignment horizontal="center"/>
    </xf>
    <xf numFmtId="0" fontId="9" fillId="5" borderId="52" xfId="0" applyFont="1" applyFill="1" applyBorder="1" applyAlignment="1">
      <alignment horizontal="center"/>
    </xf>
    <xf numFmtId="0" fontId="6" fillId="8" borderId="10" xfId="0" applyFont="1" applyFill="1" applyBorder="1" applyAlignment="1">
      <alignment horizontal="center" shrinkToFit="1"/>
    </xf>
    <xf numFmtId="0" fontId="6" fillId="8" borderId="11" xfId="0" applyFont="1" applyFill="1" applyBorder="1" applyAlignment="1">
      <alignment horizontal="center" shrinkToFit="1"/>
    </xf>
    <xf numFmtId="0" fontId="6" fillId="8" borderId="12" xfId="0" applyFont="1" applyFill="1" applyBorder="1" applyAlignment="1">
      <alignment horizontal="center" shrinkToFit="1"/>
    </xf>
    <xf numFmtId="0" fontId="2" fillId="3" borderId="59" xfId="0" applyFont="1" applyFill="1" applyBorder="1" applyAlignment="1">
      <alignment horizontal="center" vertical="center" textRotation="90" shrinkToFit="1"/>
    </xf>
    <xf numFmtId="0" fontId="2" fillId="3" borderId="55" xfId="0" applyFont="1" applyFill="1" applyBorder="1" applyAlignment="1">
      <alignment horizontal="center" vertical="center" textRotation="90" shrinkToFit="1"/>
    </xf>
    <xf numFmtId="0" fontId="12" fillId="3" borderId="21" xfId="0" applyFont="1" applyFill="1" applyBorder="1" applyAlignment="1">
      <alignment horizontal="center" shrinkToFit="1"/>
    </xf>
    <xf numFmtId="0" fontId="12" fillId="3" borderId="24" xfId="0" applyFont="1" applyFill="1" applyBorder="1" applyAlignment="1">
      <alignment horizontal="center" shrinkToFit="1"/>
    </xf>
    <xf numFmtId="0" fontId="2" fillId="3" borderId="54" xfId="0" applyFont="1" applyFill="1" applyBorder="1" applyAlignment="1">
      <alignment horizontal="center" vertical="center" textRotation="90"/>
    </xf>
    <xf numFmtId="0" fontId="2" fillId="3" borderId="55" xfId="0" applyFont="1" applyFill="1" applyBorder="1" applyAlignment="1">
      <alignment horizontal="center" vertical="center" textRotation="90"/>
    </xf>
    <xf numFmtId="0" fontId="2" fillId="3" borderId="56" xfId="0" applyFont="1" applyFill="1" applyBorder="1" applyAlignment="1">
      <alignment horizontal="center" vertical="center" textRotation="90"/>
    </xf>
    <xf numFmtId="0" fontId="2" fillId="3" borderId="59"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9" xfId="0" applyFont="1" applyFill="1" applyBorder="1" applyAlignment="1">
      <alignment horizontal="center" vertical="center" textRotation="90"/>
    </xf>
    <xf numFmtId="0" fontId="2" fillId="3" borderId="55"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9" borderId="59"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9" fillId="5" borderId="53" xfId="0" applyFont="1" applyFill="1" applyBorder="1" applyAlignment="1">
      <alignment horizontal="center" shrinkToFit="1"/>
    </xf>
    <xf numFmtId="0" fontId="9" fillId="5" borderId="1" xfId="0" applyFont="1" applyFill="1" applyBorder="1" applyAlignment="1">
      <alignment horizontal="center" shrinkToFit="1"/>
    </xf>
    <xf numFmtId="0" fontId="9" fillId="5" borderId="52" xfId="0" applyFont="1" applyFill="1" applyBorder="1" applyAlignment="1">
      <alignment horizontal="center" shrinkToFit="1"/>
    </xf>
    <xf numFmtId="0" fontId="2" fillId="3" borderId="56" xfId="0" applyFont="1" applyFill="1" applyBorder="1" applyAlignment="1">
      <alignment horizontal="center" vertical="center" textRotation="90" shrinkToFit="1"/>
    </xf>
    <xf numFmtId="0" fontId="21" fillId="7" borderId="3" xfId="0" applyFont="1" applyFill="1" applyBorder="1" applyAlignment="1">
      <alignment horizontal="center" shrinkToFit="1"/>
    </xf>
    <xf numFmtId="0" fontId="21" fillId="7" borderId="42" xfId="0" applyFont="1" applyFill="1" applyBorder="1" applyAlignment="1">
      <alignment horizontal="center" shrinkToFit="1"/>
    </xf>
    <xf numFmtId="0" fontId="2" fillId="5" borderId="15" xfId="0" applyFont="1" applyFill="1" applyBorder="1" applyAlignment="1">
      <alignment horizontal="center"/>
    </xf>
    <xf numFmtId="0" fontId="2" fillId="5" borderId="11" xfId="0" applyFont="1" applyFill="1" applyBorder="1" applyAlignment="1">
      <alignment horizontal="center"/>
    </xf>
    <xf numFmtId="0" fontId="9" fillId="2" borderId="15" xfId="0" applyFont="1" applyFill="1" applyBorder="1"/>
    <xf numFmtId="0" fontId="9" fillId="2" borderId="11" xfId="0" applyFont="1" applyFill="1" applyBorder="1"/>
    <xf numFmtId="0" fontId="9" fillId="2" borderId="12" xfId="0" applyFont="1" applyFill="1" applyBorder="1"/>
    <xf numFmtId="0" fontId="0" fillId="0" borderId="63" xfId="0" applyBorder="1" applyAlignment="1">
      <alignment horizontal="left" vertical="justify"/>
    </xf>
    <xf numFmtId="0" fontId="0" fillId="0" borderId="18" xfId="0" applyBorder="1" applyAlignment="1">
      <alignment horizontal="left" vertical="justify"/>
    </xf>
    <xf numFmtId="0" fontId="0" fillId="0" borderId="6" xfId="0" applyBorder="1" applyAlignment="1">
      <alignment horizontal="left" vertical="justify"/>
    </xf>
    <xf numFmtId="0" fontId="0" fillId="0" borderId="8" xfId="0" applyBorder="1" applyAlignment="1">
      <alignment horizontal="left" vertical="justify"/>
    </xf>
    <xf numFmtId="2" fontId="2" fillId="0" borderId="19" xfId="0" applyNumberFormat="1" applyFont="1" applyBorder="1" applyAlignment="1">
      <alignment horizontal="center" vertical="center"/>
    </xf>
    <xf numFmtId="2" fontId="2" fillId="0" borderId="7" xfId="0" applyNumberFormat="1" applyFont="1" applyBorder="1" applyAlignment="1">
      <alignment horizontal="center" vertical="center"/>
    </xf>
    <xf numFmtId="0" fontId="2" fillId="5" borderId="6" xfId="0" applyFont="1" applyFill="1" applyBorder="1" applyAlignment="1">
      <alignment horizontal="center"/>
    </xf>
    <xf numFmtId="0" fontId="2" fillId="5" borderId="8" xfId="0" applyFont="1" applyFill="1" applyBorder="1" applyAlignment="1">
      <alignment horizontal="center"/>
    </xf>
    <xf numFmtId="0" fontId="3" fillId="2" borderId="16" xfId="0" applyFont="1" applyFill="1" applyBorder="1"/>
    <xf numFmtId="0" fontId="3" fillId="2" borderId="17" xfId="0" applyFont="1" applyFill="1" applyBorder="1"/>
    <xf numFmtId="0" fontId="3" fillId="2" borderId="68" xfId="0" applyFont="1" applyFill="1" applyBorder="1"/>
    <xf numFmtId="0" fontId="3" fillId="2" borderId="32" xfId="0" applyFont="1" applyFill="1" applyBorder="1"/>
    <xf numFmtId="0" fontId="3" fillId="2" borderId="37" xfId="0" applyFont="1" applyFill="1" applyBorder="1"/>
    <xf numFmtId="0" fontId="3" fillId="2" borderId="38" xfId="0" applyFont="1" applyFill="1" applyBorder="1"/>
    <xf numFmtId="0" fontId="2" fillId="5" borderId="21" xfId="0" applyFont="1" applyFill="1" applyBorder="1" applyAlignment="1">
      <alignment horizontal="center"/>
    </xf>
    <xf numFmtId="0" fontId="2" fillId="5" borderId="24" xfId="0" applyFont="1" applyFill="1" applyBorder="1" applyAlignment="1">
      <alignment horizontal="center"/>
    </xf>
    <xf numFmtId="0" fontId="2" fillId="5" borderId="5" xfId="0" applyFont="1" applyFill="1" applyBorder="1" applyAlignment="1">
      <alignment horizontal="center"/>
    </xf>
    <xf numFmtId="0" fontId="2" fillId="5" borderId="64" xfId="0" applyFont="1" applyFill="1" applyBorder="1" applyAlignment="1">
      <alignment horizontal="center"/>
    </xf>
    <xf numFmtId="0" fontId="2" fillId="5" borderId="13" xfId="0" applyFont="1" applyFill="1" applyBorder="1" applyAlignment="1">
      <alignment horizontal="center"/>
    </xf>
    <xf numFmtId="0" fontId="2" fillId="5" borderId="26" xfId="0" applyFont="1" applyFill="1" applyBorder="1" applyAlignment="1">
      <alignment horizontal="center"/>
    </xf>
    <xf numFmtId="0" fontId="2" fillId="5" borderId="28"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obni\Ucetni\Rozpo&#269;et\Rozpo&#269;t.v&#253;hled%202008-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kumenty%20pracovn&#237;\Rozpo&#269;et\Rozpo&#269;et%202021\N&#225;vrh%20rozpo&#269;tu%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hled"/>
      <sheetName val="Příjmy"/>
      <sheetName val="Výdaje"/>
      <sheetName val="SF"/>
      <sheetName val="VHČ"/>
    </sheetNames>
    <sheetDataSet>
      <sheetData sheetId="0" refreshError="1"/>
      <sheetData sheetId="1" refreshError="1">
        <row r="24">
          <cell r="I24">
            <v>36865</v>
          </cell>
        </row>
      </sheetData>
      <sheetData sheetId="2" refreshError="1">
        <row r="82">
          <cell r="K82">
            <v>39740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hrn"/>
      <sheetName val="Příjmy"/>
      <sheetName val="Výdaje"/>
      <sheetName val="SF"/>
      <sheetName val="VHČ"/>
    </sheetNames>
    <sheetDataSet>
      <sheetData sheetId="0"/>
      <sheetData sheetId="1">
        <row r="9">
          <cell r="J9">
            <v>4255</v>
          </cell>
        </row>
        <row r="21">
          <cell r="J21">
            <v>20920.7</v>
          </cell>
        </row>
        <row r="48">
          <cell r="J48">
            <v>6644.6</v>
          </cell>
        </row>
      </sheetData>
      <sheetData sheetId="2">
        <row r="20">
          <cell r="L20">
            <v>4333</v>
          </cell>
        </row>
        <row r="171">
          <cell r="L171">
            <v>31032.1</v>
          </cell>
        </row>
      </sheetData>
      <sheetData sheetId="3"/>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5376A-73AF-4344-8982-EB602BEB8C31}">
  <dimension ref="A1:K166"/>
  <sheetViews>
    <sheetView workbookViewId="0">
      <selection activeCell="O21" sqref="O21"/>
    </sheetView>
  </sheetViews>
  <sheetFormatPr defaultRowHeight="15" x14ac:dyDescent="0.25"/>
  <cols>
    <col min="1" max="1" width="9.42578125" customWidth="1"/>
    <col min="2" max="2" width="7.7109375" customWidth="1"/>
    <col min="3" max="3" width="30.7109375" customWidth="1"/>
    <col min="4" max="4" width="10" customWidth="1"/>
    <col min="5" max="5" width="16.7109375" hidden="1" customWidth="1"/>
    <col min="6" max="7" width="14.42578125" hidden="1" customWidth="1"/>
    <col min="8" max="8" width="16.85546875" hidden="1" customWidth="1"/>
    <col min="9" max="9" width="15.28515625" hidden="1" customWidth="1"/>
    <col min="10" max="10" width="17.28515625" customWidth="1"/>
    <col min="11" max="11" width="14.28515625" customWidth="1"/>
    <col min="257" max="257" width="9.42578125" customWidth="1"/>
    <col min="258" max="258" width="7.7109375" customWidth="1"/>
    <col min="259" max="259" width="30.7109375" customWidth="1"/>
    <col min="260" max="260" width="10" customWidth="1"/>
    <col min="261" max="265" width="0" hidden="1" customWidth="1"/>
    <col min="266" max="266" width="17.28515625" customWidth="1"/>
    <col min="267" max="267" width="14.28515625" customWidth="1"/>
    <col min="513" max="513" width="9.42578125" customWidth="1"/>
    <col min="514" max="514" width="7.7109375" customWidth="1"/>
    <col min="515" max="515" width="30.7109375" customWidth="1"/>
    <col min="516" max="516" width="10" customWidth="1"/>
    <col min="517" max="521" width="0" hidden="1" customWidth="1"/>
    <col min="522" max="522" width="17.28515625" customWidth="1"/>
    <col min="523" max="523" width="14.28515625" customWidth="1"/>
    <col min="769" max="769" width="9.42578125" customWidth="1"/>
    <col min="770" max="770" width="7.7109375" customWidth="1"/>
    <col min="771" max="771" width="30.7109375" customWidth="1"/>
    <col min="772" max="772" width="10" customWidth="1"/>
    <col min="773" max="777" width="0" hidden="1" customWidth="1"/>
    <col min="778" max="778" width="17.28515625" customWidth="1"/>
    <col min="779" max="779" width="14.28515625" customWidth="1"/>
    <col min="1025" max="1025" width="9.42578125" customWidth="1"/>
    <col min="1026" max="1026" width="7.7109375" customWidth="1"/>
    <col min="1027" max="1027" width="30.7109375" customWidth="1"/>
    <col min="1028" max="1028" width="10" customWidth="1"/>
    <col min="1029" max="1033" width="0" hidden="1" customWidth="1"/>
    <col min="1034" max="1034" width="17.28515625" customWidth="1"/>
    <col min="1035" max="1035" width="14.28515625" customWidth="1"/>
    <col min="1281" max="1281" width="9.42578125" customWidth="1"/>
    <col min="1282" max="1282" width="7.7109375" customWidth="1"/>
    <col min="1283" max="1283" width="30.7109375" customWidth="1"/>
    <col min="1284" max="1284" width="10" customWidth="1"/>
    <col min="1285" max="1289" width="0" hidden="1" customWidth="1"/>
    <col min="1290" max="1290" width="17.28515625" customWidth="1"/>
    <col min="1291" max="1291" width="14.28515625" customWidth="1"/>
    <col min="1537" max="1537" width="9.42578125" customWidth="1"/>
    <col min="1538" max="1538" width="7.7109375" customWidth="1"/>
    <col min="1539" max="1539" width="30.7109375" customWidth="1"/>
    <col min="1540" max="1540" width="10" customWidth="1"/>
    <col min="1541" max="1545" width="0" hidden="1" customWidth="1"/>
    <col min="1546" max="1546" width="17.28515625" customWidth="1"/>
    <col min="1547" max="1547" width="14.28515625" customWidth="1"/>
    <col min="1793" max="1793" width="9.42578125" customWidth="1"/>
    <col min="1794" max="1794" width="7.7109375" customWidth="1"/>
    <col min="1795" max="1795" width="30.7109375" customWidth="1"/>
    <col min="1796" max="1796" width="10" customWidth="1"/>
    <col min="1797" max="1801" width="0" hidden="1" customWidth="1"/>
    <col min="1802" max="1802" width="17.28515625" customWidth="1"/>
    <col min="1803" max="1803" width="14.28515625" customWidth="1"/>
    <col min="2049" max="2049" width="9.42578125" customWidth="1"/>
    <col min="2050" max="2050" width="7.7109375" customWidth="1"/>
    <col min="2051" max="2051" width="30.7109375" customWidth="1"/>
    <col min="2052" max="2052" width="10" customWidth="1"/>
    <col min="2053" max="2057" width="0" hidden="1" customWidth="1"/>
    <col min="2058" max="2058" width="17.28515625" customWidth="1"/>
    <col min="2059" max="2059" width="14.28515625" customWidth="1"/>
    <col min="2305" max="2305" width="9.42578125" customWidth="1"/>
    <col min="2306" max="2306" width="7.7109375" customWidth="1"/>
    <col min="2307" max="2307" width="30.7109375" customWidth="1"/>
    <col min="2308" max="2308" width="10" customWidth="1"/>
    <col min="2309" max="2313" width="0" hidden="1" customWidth="1"/>
    <col min="2314" max="2314" width="17.28515625" customWidth="1"/>
    <col min="2315" max="2315" width="14.28515625" customWidth="1"/>
    <col min="2561" max="2561" width="9.42578125" customWidth="1"/>
    <col min="2562" max="2562" width="7.7109375" customWidth="1"/>
    <col min="2563" max="2563" width="30.7109375" customWidth="1"/>
    <col min="2564" max="2564" width="10" customWidth="1"/>
    <col min="2565" max="2569" width="0" hidden="1" customWidth="1"/>
    <col min="2570" max="2570" width="17.28515625" customWidth="1"/>
    <col min="2571" max="2571" width="14.28515625" customWidth="1"/>
    <col min="2817" max="2817" width="9.42578125" customWidth="1"/>
    <col min="2818" max="2818" width="7.7109375" customWidth="1"/>
    <col min="2819" max="2819" width="30.7109375" customWidth="1"/>
    <col min="2820" max="2820" width="10" customWidth="1"/>
    <col min="2821" max="2825" width="0" hidden="1" customWidth="1"/>
    <col min="2826" max="2826" width="17.28515625" customWidth="1"/>
    <col min="2827" max="2827" width="14.28515625" customWidth="1"/>
    <col min="3073" max="3073" width="9.42578125" customWidth="1"/>
    <col min="3074" max="3074" width="7.7109375" customWidth="1"/>
    <col min="3075" max="3075" width="30.7109375" customWidth="1"/>
    <col min="3076" max="3076" width="10" customWidth="1"/>
    <col min="3077" max="3081" width="0" hidden="1" customWidth="1"/>
    <col min="3082" max="3082" width="17.28515625" customWidth="1"/>
    <col min="3083" max="3083" width="14.28515625" customWidth="1"/>
    <col min="3329" max="3329" width="9.42578125" customWidth="1"/>
    <col min="3330" max="3330" width="7.7109375" customWidth="1"/>
    <col min="3331" max="3331" width="30.7109375" customWidth="1"/>
    <col min="3332" max="3332" width="10" customWidth="1"/>
    <col min="3333" max="3337" width="0" hidden="1" customWidth="1"/>
    <col min="3338" max="3338" width="17.28515625" customWidth="1"/>
    <col min="3339" max="3339" width="14.28515625" customWidth="1"/>
    <col min="3585" max="3585" width="9.42578125" customWidth="1"/>
    <col min="3586" max="3586" width="7.7109375" customWidth="1"/>
    <col min="3587" max="3587" width="30.7109375" customWidth="1"/>
    <col min="3588" max="3588" width="10" customWidth="1"/>
    <col min="3589" max="3593" width="0" hidden="1" customWidth="1"/>
    <col min="3594" max="3594" width="17.28515625" customWidth="1"/>
    <col min="3595" max="3595" width="14.28515625" customWidth="1"/>
    <col min="3841" max="3841" width="9.42578125" customWidth="1"/>
    <col min="3842" max="3842" width="7.7109375" customWidth="1"/>
    <col min="3843" max="3843" width="30.7109375" customWidth="1"/>
    <col min="3844" max="3844" width="10" customWidth="1"/>
    <col min="3845" max="3849" width="0" hidden="1" customWidth="1"/>
    <col min="3850" max="3850" width="17.28515625" customWidth="1"/>
    <col min="3851" max="3851" width="14.28515625" customWidth="1"/>
    <col min="4097" max="4097" width="9.42578125" customWidth="1"/>
    <col min="4098" max="4098" width="7.7109375" customWidth="1"/>
    <col min="4099" max="4099" width="30.7109375" customWidth="1"/>
    <col min="4100" max="4100" width="10" customWidth="1"/>
    <col min="4101" max="4105" width="0" hidden="1" customWidth="1"/>
    <col min="4106" max="4106" width="17.28515625" customWidth="1"/>
    <col min="4107" max="4107" width="14.28515625" customWidth="1"/>
    <col min="4353" max="4353" width="9.42578125" customWidth="1"/>
    <col min="4354" max="4354" width="7.7109375" customWidth="1"/>
    <col min="4355" max="4355" width="30.7109375" customWidth="1"/>
    <col min="4356" max="4356" width="10" customWidth="1"/>
    <col min="4357" max="4361" width="0" hidden="1" customWidth="1"/>
    <col min="4362" max="4362" width="17.28515625" customWidth="1"/>
    <col min="4363" max="4363" width="14.28515625" customWidth="1"/>
    <col min="4609" max="4609" width="9.42578125" customWidth="1"/>
    <col min="4610" max="4610" width="7.7109375" customWidth="1"/>
    <col min="4611" max="4611" width="30.7109375" customWidth="1"/>
    <col min="4612" max="4612" width="10" customWidth="1"/>
    <col min="4613" max="4617" width="0" hidden="1" customWidth="1"/>
    <col min="4618" max="4618" width="17.28515625" customWidth="1"/>
    <col min="4619" max="4619" width="14.28515625" customWidth="1"/>
    <col min="4865" max="4865" width="9.42578125" customWidth="1"/>
    <col min="4866" max="4866" width="7.7109375" customWidth="1"/>
    <col min="4867" max="4867" width="30.7109375" customWidth="1"/>
    <col min="4868" max="4868" width="10" customWidth="1"/>
    <col min="4869" max="4873" width="0" hidden="1" customWidth="1"/>
    <col min="4874" max="4874" width="17.28515625" customWidth="1"/>
    <col min="4875" max="4875" width="14.28515625" customWidth="1"/>
    <col min="5121" max="5121" width="9.42578125" customWidth="1"/>
    <col min="5122" max="5122" width="7.7109375" customWidth="1"/>
    <col min="5123" max="5123" width="30.7109375" customWidth="1"/>
    <col min="5124" max="5124" width="10" customWidth="1"/>
    <col min="5125" max="5129" width="0" hidden="1" customWidth="1"/>
    <col min="5130" max="5130" width="17.28515625" customWidth="1"/>
    <col min="5131" max="5131" width="14.28515625" customWidth="1"/>
    <col min="5377" max="5377" width="9.42578125" customWidth="1"/>
    <col min="5378" max="5378" width="7.7109375" customWidth="1"/>
    <col min="5379" max="5379" width="30.7109375" customWidth="1"/>
    <col min="5380" max="5380" width="10" customWidth="1"/>
    <col min="5381" max="5385" width="0" hidden="1" customWidth="1"/>
    <col min="5386" max="5386" width="17.28515625" customWidth="1"/>
    <col min="5387" max="5387" width="14.28515625" customWidth="1"/>
    <col min="5633" max="5633" width="9.42578125" customWidth="1"/>
    <col min="5634" max="5634" width="7.7109375" customWidth="1"/>
    <col min="5635" max="5635" width="30.7109375" customWidth="1"/>
    <col min="5636" max="5636" width="10" customWidth="1"/>
    <col min="5637" max="5641" width="0" hidden="1" customWidth="1"/>
    <col min="5642" max="5642" width="17.28515625" customWidth="1"/>
    <col min="5643" max="5643" width="14.28515625" customWidth="1"/>
    <col min="5889" max="5889" width="9.42578125" customWidth="1"/>
    <col min="5890" max="5890" width="7.7109375" customWidth="1"/>
    <col min="5891" max="5891" width="30.7109375" customWidth="1"/>
    <col min="5892" max="5892" width="10" customWidth="1"/>
    <col min="5893" max="5897" width="0" hidden="1" customWidth="1"/>
    <col min="5898" max="5898" width="17.28515625" customWidth="1"/>
    <col min="5899" max="5899" width="14.28515625" customWidth="1"/>
    <col min="6145" max="6145" width="9.42578125" customWidth="1"/>
    <col min="6146" max="6146" width="7.7109375" customWidth="1"/>
    <col min="6147" max="6147" width="30.7109375" customWidth="1"/>
    <col min="6148" max="6148" width="10" customWidth="1"/>
    <col min="6149" max="6153" width="0" hidden="1" customWidth="1"/>
    <col min="6154" max="6154" width="17.28515625" customWidth="1"/>
    <col min="6155" max="6155" width="14.28515625" customWidth="1"/>
    <col min="6401" max="6401" width="9.42578125" customWidth="1"/>
    <col min="6402" max="6402" width="7.7109375" customWidth="1"/>
    <col min="6403" max="6403" width="30.7109375" customWidth="1"/>
    <col min="6404" max="6404" width="10" customWidth="1"/>
    <col min="6405" max="6409" width="0" hidden="1" customWidth="1"/>
    <col min="6410" max="6410" width="17.28515625" customWidth="1"/>
    <col min="6411" max="6411" width="14.28515625" customWidth="1"/>
    <col min="6657" max="6657" width="9.42578125" customWidth="1"/>
    <col min="6658" max="6658" width="7.7109375" customWidth="1"/>
    <col min="6659" max="6659" width="30.7109375" customWidth="1"/>
    <col min="6660" max="6660" width="10" customWidth="1"/>
    <col min="6661" max="6665" width="0" hidden="1" customWidth="1"/>
    <col min="6666" max="6666" width="17.28515625" customWidth="1"/>
    <col min="6667" max="6667" width="14.28515625" customWidth="1"/>
    <col min="6913" max="6913" width="9.42578125" customWidth="1"/>
    <col min="6914" max="6914" width="7.7109375" customWidth="1"/>
    <col min="6915" max="6915" width="30.7109375" customWidth="1"/>
    <col min="6916" max="6916" width="10" customWidth="1"/>
    <col min="6917" max="6921" width="0" hidden="1" customWidth="1"/>
    <col min="6922" max="6922" width="17.28515625" customWidth="1"/>
    <col min="6923" max="6923" width="14.28515625" customWidth="1"/>
    <col min="7169" max="7169" width="9.42578125" customWidth="1"/>
    <col min="7170" max="7170" width="7.7109375" customWidth="1"/>
    <col min="7171" max="7171" width="30.7109375" customWidth="1"/>
    <col min="7172" max="7172" width="10" customWidth="1"/>
    <col min="7173" max="7177" width="0" hidden="1" customWidth="1"/>
    <col min="7178" max="7178" width="17.28515625" customWidth="1"/>
    <col min="7179" max="7179" width="14.28515625" customWidth="1"/>
    <col min="7425" max="7425" width="9.42578125" customWidth="1"/>
    <col min="7426" max="7426" width="7.7109375" customWidth="1"/>
    <col min="7427" max="7427" width="30.7109375" customWidth="1"/>
    <col min="7428" max="7428" width="10" customWidth="1"/>
    <col min="7429" max="7433" width="0" hidden="1" customWidth="1"/>
    <col min="7434" max="7434" width="17.28515625" customWidth="1"/>
    <col min="7435" max="7435" width="14.28515625" customWidth="1"/>
    <col min="7681" max="7681" width="9.42578125" customWidth="1"/>
    <col min="7682" max="7682" width="7.7109375" customWidth="1"/>
    <col min="7683" max="7683" width="30.7109375" customWidth="1"/>
    <col min="7684" max="7684" width="10" customWidth="1"/>
    <col min="7685" max="7689" width="0" hidden="1" customWidth="1"/>
    <col min="7690" max="7690" width="17.28515625" customWidth="1"/>
    <col min="7691" max="7691" width="14.28515625" customWidth="1"/>
    <col min="7937" max="7937" width="9.42578125" customWidth="1"/>
    <col min="7938" max="7938" width="7.7109375" customWidth="1"/>
    <col min="7939" max="7939" width="30.7109375" customWidth="1"/>
    <col min="7940" max="7940" width="10" customWidth="1"/>
    <col min="7941" max="7945" width="0" hidden="1" customWidth="1"/>
    <col min="7946" max="7946" width="17.28515625" customWidth="1"/>
    <col min="7947" max="7947" width="14.28515625" customWidth="1"/>
    <col min="8193" max="8193" width="9.42578125" customWidth="1"/>
    <col min="8194" max="8194" width="7.7109375" customWidth="1"/>
    <col min="8195" max="8195" width="30.7109375" customWidth="1"/>
    <col min="8196" max="8196" width="10" customWidth="1"/>
    <col min="8197" max="8201" width="0" hidden="1" customWidth="1"/>
    <col min="8202" max="8202" width="17.28515625" customWidth="1"/>
    <col min="8203" max="8203" width="14.28515625" customWidth="1"/>
    <col min="8449" max="8449" width="9.42578125" customWidth="1"/>
    <col min="8450" max="8450" width="7.7109375" customWidth="1"/>
    <col min="8451" max="8451" width="30.7109375" customWidth="1"/>
    <col min="8452" max="8452" width="10" customWidth="1"/>
    <col min="8453" max="8457" width="0" hidden="1" customWidth="1"/>
    <col min="8458" max="8458" width="17.28515625" customWidth="1"/>
    <col min="8459" max="8459" width="14.28515625" customWidth="1"/>
    <col min="8705" max="8705" width="9.42578125" customWidth="1"/>
    <col min="8706" max="8706" width="7.7109375" customWidth="1"/>
    <col min="8707" max="8707" width="30.7109375" customWidth="1"/>
    <col min="8708" max="8708" width="10" customWidth="1"/>
    <col min="8709" max="8713" width="0" hidden="1" customWidth="1"/>
    <col min="8714" max="8714" width="17.28515625" customWidth="1"/>
    <col min="8715" max="8715" width="14.28515625" customWidth="1"/>
    <col min="8961" max="8961" width="9.42578125" customWidth="1"/>
    <col min="8962" max="8962" width="7.7109375" customWidth="1"/>
    <col min="8963" max="8963" width="30.7109375" customWidth="1"/>
    <col min="8964" max="8964" width="10" customWidth="1"/>
    <col min="8965" max="8969" width="0" hidden="1" customWidth="1"/>
    <col min="8970" max="8970" width="17.28515625" customWidth="1"/>
    <col min="8971" max="8971" width="14.28515625" customWidth="1"/>
    <col min="9217" max="9217" width="9.42578125" customWidth="1"/>
    <col min="9218" max="9218" width="7.7109375" customWidth="1"/>
    <col min="9219" max="9219" width="30.7109375" customWidth="1"/>
    <col min="9220" max="9220" width="10" customWidth="1"/>
    <col min="9221" max="9225" width="0" hidden="1" customWidth="1"/>
    <col min="9226" max="9226" width="17.28515625" customWidth="1"/>
    <col min="9227" max="9227" width="14.28515625" customWidth="1"/>
    <col min="9473" max="9473" width="9.42578125" customWidth="1"/>
    <col min="9474" max="9474" width="7.7109375" customWidth="1"/>
    <col min="9475" max="9475" width="30.7109375" customWidth="1"/>
    <col min="9476" max="9476" width="10" customWidth="1"/>
    <col min="9477" max="9481" width="0" hidden="1" customWidth="1"/>
    <col min="9482" max="9482" width="17.28515625" customWidth="1"/>
    <col min="9483" max="9483" width="14.28515625" customWidth="1"/>
    <col min="9729" max="9729" width="9.42578125" customWidth="1"/>
    <col min="9730" max="9730" width="7.7109375" customWidth="1"/>
    <col min="9731" max="9731" width="30.7109375" customWidth="1"/>
    <col min="9732" max="9732" width="10" customWidth="1"/>
    <col min="9733" max="9737" width="0" hidden="1" customWidth="1"/>
    <col min="9738" max="9738" width="17.28515625" customWidth="1"/>
    <col min="9739" max="9739" width="14.28515625" customWidth="1"/>
    <col min="9985" max="9985" width="9.42578125" customWidth="1"/>
    <col min="9986" max="9986" width="7.7109375" customWidth="1"/>
    <col min="9987" max="9987" width="30.7109375" customWidth="1"/>
    <col min="9988" max="9988" width="10" customWidth="1"/>
    <col min="9989" max="9993" width="0" hidden="1" customWidth="1"/>
    <col min="9994" max="9994" width="17.28515625" customWidth="1"/>
    <col min="9995" max="9995" width="14.28515625" customWidth="1"/>
    <col min="10241" max="10241" width="9.42578125" customWidth="1"/>
    <col min="10242" max="10242" width="7.7109375" customWidth="1"/>
    <col min="10243" max="10243" width="30.7109375" customWidth="1"/>
    <col min="10244" max="10244" width="10" customWidth="1"/>
    <col min="10245" max="10249" width="0" hidden="1" customWidth="1"/>
    <col min="10250" max="10250" width="17.28515625" customWidth="1"/>
    <col min="10251" max="10251" width="14.28515625" customWidth="1"/>
    <col min="10497" max="10497" width="9.42578125" customWidth="1"/>
    <col min="10498" max="10498" width="7.7109375" customWidth="1"/>
    <col min="10499" max="10499" width="30.7109375" customWidth="1"/>
    <col min="10500" max="10500" width="10" customWidth="1"/>
    <col min="10501" max="10505" width="0" hidden="1" customWidth="1"/>
    <col min="10506" max="10506" width="17.28515625" customWidth="1"/>
    <col min="10507" max="10507" width="14.28515625" customWidth="1"/>
    <col min="10753" max="10753" width="9.42578125" customWidth="1"/>
    <col min="10754" max="10754" width="7.7109375" customWidth="1"/>
    <col min="10755" max="10755" width="30.7109375" customWidth="1"/>
    <col min="10756" max="10756" width="10" customWidth="1"/>
    <col min="10757" max="10761" width="0" hidden="1" customWidth="1"/>
    <col min="10762" max="10762" width="17.28515625" customWidth="1"/>
    <col min="10763" max="10763" width="14.28515625" customWidth="1"/>
    <col min="11009" max="11009" width="9.42578125" customWidth="1"/>
    <col min="11010" max="11010" width="7.7109375" customWidth="1"/>
    <col min="11011" max="11011" width="30.7109375" customWidth="1"/>
    <col min="11012" max="11012" width="10" customWidth="1"/>
    <col min="11013" max="11017" width="0" hidden="1" customWidth="1"/>
    <col min="11018" max="11018" width="17.28515625" customWidth="1"/>
    <col min="11019" max="11019" width="14.28515625" customWidth="1"/>
    <col min="11265" max="11265" width="9.42578125" customWidth="1"/>
    <col min="11266" max="11266" width="7.7109375" customWidth="1"/>
    <col min="11267" max="11267" width="30.7109375" customWidth="1"/>
    <col min="11268" max="11268" width="10" customWidth="1"/>
    <col min="11269" max="11273" width="0" hidden="1" customWidth="1"/>
    <col min="11274" max="11274" width="17.28515625" customWidth="1"/>
    <col min="11275" max="11275" width="14.28515625" customWidth="1"/>
    <col min="11521" max="11521" width="9.42578125" customWidth="1"/>
    <col min="11522" max="11522" width="7.7109375" customWidth="1"/>
    <col min="11523" max="11523" width="30.7109375" customWidth="1"/>
    <col min="11524" max="11524" width="10" customWidth="1"/>
    <col min="11525" max="11529" width="0" hidden="1" customWidth="1"/>
    <col min="11530" max="11530" width="17.28515625" customWidth="1"/>
    <col min="11531" max="11531" width="14.28515625" customWidth="1"/>
    <col min="11777" max="11777" width="9.42578125" customWidth="1"/>
    <col min="11778" max="11778" width="7.7109375" customWidth="1"/>
    <col min="11779" max="11779" width="30.7109375" customWidth="1"/>
    <col min="11780" max="11780" width="10" customWidth="1"/>
    <col min="11781" max="11785" width="0" hidden="1" customWidth="1"/>
    <col min="11786" max="11786" width="17.28515625" customWidth="1"/>
    <col min="11787" max="11787" width="14.28515625" customWidth="1"/>
    <col min="12033" max="12033" width="9.42578125" customWidth="1"/>
    <col min="12034" max="12034" width="7.7109375" customWidth="1"/>
    <col min="12035" max="12035" width="30.7109375" customWidth="1"/>
    <col min="12036" max="12036" width="10" customWidth="1"/>
    <col min="12037" max="12041" width="0" hidden="1" customWidth="1"/>
    <col min="12042" max="12042" width="17.28515625" customWidth="1"/>
    <col min="12043" max="12043" width="14.28515625" customWidth="1"/>
    <col min="12289" max="12289" width="9.42578125" customWidth="1"/>
    <col min="12290" max="12290" width="7.7109375" customWidth="1"/>
    <col min="12291" max="12291" width="30.7109375" customWidth="1"/>
    <col min="12292" max="12292" width="10" customWidth="1"/>
    <col min="12293" max="12297" width="0" hidden="1" customWidth="1"/>
    <col min="12298" max="12298" width="17.28515625" customWidth="1"/>
    <col min="12299" max="12299" width="14.28515625" customWidth="1"/>
    <col min="12545" max="12545" width="9.42578125" customWidth="1"/>
    <col min="12546" max="12546" width="7.7109375" customWidth="1"/>
    <col min="12547" max="12547" width="30.7109375" customWidth="1"/>
    <col min="12548" max="12548" width="10" customWidth="1"/>
    <col min="12549" max="12553" width="0" hidden="1" customWidth="1"/>
    <col min="12554" max="12554" width="17.28515625" customWidth="1"/>
    <col min="12555" max="12555" width="14.28515625" customWidth="1"/>
    <col min="12801" max="12801" width="9.42578125" customWidth="1"/>
    <col min="12802" max="12802" width="7.7109375" customWidth="1"/>
    <col min="12803" max="12803" width="30.7109375" customWidth="1"/>
    <col min="12804" max="12804" width="10" customWidth="1"/>
    <col min="12805" max="12809" width="0" hidden="1" customWidth="1"/>
    <col min="12810" max="12810" width="17.28515625" customWidth="1"/>
    <col min="12811" max="12811" width="14.28515625" customWidth="1"/>
    <col min="13057" max="13057" width="9.42578125" customWidth="1"/>
    <col min="13058" max="13058" width="7.7109375" customWidth="1"/>
    <col min="13059" max="13059" width="30.7109375" customWidth="1"/>
    <col min="13060" max="13060" width="10" customWidth="1"/>
    <col min="13061" max="13065" width="0" hidden="1" customWidth="1"/>
    <col min="13066" max="13066" width="17.28515625" customWidth="1"/>
    <col min="13067" max="13067" width="14.28515625" customWidth="1"/>
    <col min="13313" max="13313" width="9.42578125" customWidth="1"/>
    <col min="13314" max="13314" width="7.7109375" customWidth="1"/>
    <col min="13315" max="13315" width="30.7109375" customWidth="1"/>
    <col min="13316" max="13316" width="10" customWidth="1"/>
    <col min="13317" max="13321" width="0" hidden="1" customWidth="1"/>
    <col min="13322" max="13322" width="17.28515625" customWidth="1"/>
    <col min="13323" max="13323" width="14.28515625" customWidth="1"/>
    <col min="13569" max="13569" width="9.42578125" customWidth="1"/>
    <col min="13570" max="13570" width="7.7109375" customWidth="1"/>
    <col min="13571" max="13571" width="30.7109375" customWidth="1"/>
    <col min="13572" max="13572" width="10" customWidth="1"/>
    <col min="13573" max="13577" width="0" hidden="1" customWidth="1"/>
    <col min="13578" max="13578" width="17.28515625" customWidth="1"/>
    <col min="13579" max="13579" width="14.28515625" customWidth="1"/>
    <col min="13825" max="13825" width="9.42578125" customWidth="1"/>
    <col min="13826" max="13826" width="7.7109375" customWidth="1"/>
    <col min="13827" max="13827" width="30.7109375" customWidth="1"/>
    <col min="13828" max="13828" width="10" customWidth="1"/>
    <col min="13829" max="13833" width="0" hidden="1" customWidth="1"/>
    <col min="13834" max="13834" width="17.28515625" customWidth="1"/>
    <col min="13835" max="13835" width="14.28515625" customWidth="1"/>
    <col min="14081" max="14081" width="9.42578125" customWidth="1"/>
    <col min="14082" max="14082" width="7.7109375" customWidth="1"/>
    <col min="14083" max="14083" width="30.7109375" customWidth="1"/>
    <col min="14084" max="14084" width="10" customWidth="1"/>
    <col min="14085" max="14089" width="0" hidden="1" customWidth="1"/>
    <col min="14090" max="14090" width="17.28515625" customWidth="1"/>
    <col min="14091" max="14091" width="14.28515625" customWidth="1"/>
    <col min="14337" max="14337" width="9.42578125" customWidth="1"/>
    <col min="14338" max="14338" width="7.7109375" customWidth="1"/>
    <col min="14339" max="14339" width="30.7109375" customWidth="1"/>
    <col min="14340" max="14340" width="10" customWidth="1"/>
    <col min="14341" max="14345" width="0" hidden="1" customWidth="1"/>
    <col min="14346" max="14346" width="17.28515625" customWidth="1"/>
    <col min="14347" max="14347" width="14.28515625" customWidth="1"/>
    <col min="14593" max="14593" width="9.42578125" customWidth="1"/>
    <col min="14594" max="14594" width="7.7109375" customWidth="1"/>
    <col min="14595" max="14595" width="30.7109375" customWidth="1"/>
    <col min="14596" max="14596" width="10" customWidth="1"/>
    <col min="14597" max="14601" width="0" hidden="1" customWidth="1"/>
    <col min="14602" max="14602" width="17.28515625" customWidth="1"/>
    <col min="14603" max="14603" width="14.28515625" customWidth="1"/>
    <col min="14849" max="14849" width="9.42578125" customWidth="1"/>
    <col min="14850" max="14850" width="7.7109375" customWidth="1"/>
    <col min="14851" max="14851" width="30.7109375" customWidth="1"/>
    <col min="14852" max="14852" width="10" customWidth="1"/>
    <col min="14853" max="14857" width="0" hidden="1" customWidth="1"/>
    <col min="14858" max="14858" width="17.28515625" customWidth="1"/>
    <col min="14859" max="14859" width="14.28515625" customWidth="1"/>
    <col min="15105" max="15105" width="9.42578125" customWidth="1"/>
    <col min="15106" max="15106" width="7.7109375" customWidth="1"/>
    <col min="15107" max="15107" width="30.7109375" customWidth="1"/>
    <col min="15108" max="15108" width="10" customWidth="1"/>
    <col min="15109" max="15113" width="0" hidden="1" customWidth="1"/>
    <col min="15114" max="15114" width="17.28515625" customWidth="1"/>
    <col min="15115" max="15115" width="14.28515625" customWidth="1"/>
    <col min="15361" max="15361" width="9.42578125" customWidth="1"/>
    <col min="15362" max="15362" width="7.7109375" customWidth="1"/>
    <col min="15363" max="15363" width="30.7109375" customWidth="1"/>
    <col min="15364" max="15364" width="10" customWidth="1"/>
    <col min="15365" max="15369" width="0" hidden="1" customWidth="1"/>
    <col min="15370" max="15370" width="17.28515625" customWidth="1"/>
    <col min="15371" max="15371" width="14.28515625" customWidth="1"/>
    <col min="15617" max="15617" width="9.42578125" customWidth="1"/>
    <col min="15618" max="15618" width="7.7109375" customWidth="1"/>
    <col min="15619" max="15619" width="30.7109375" customWidth="1"/>
    <col min="15620" max="15620" width="10" customWidth="1"/>
    <col min="15621" max="15625" width="0" hidden="1" customWidth="1"/>
    <col min="15626" max="15626" width="17.28515625" customWidth="1"/>
    <col min="15627" max="15627" width="14.28515625" customWidth="1"/>
    <col min="15873" max="15873" width="9.42578125" customWidth="1"/>
    <col min="15874" max="15874" width="7.7109375" customWidth="1"/>
    <col min="15875" max="15875" width="30.7109375" customWidth="1"/>
    <col min="15876" max="15876" width="10" customWidth="1"/>
    <col min="15877" max="15881" width="0" hidden="1" customWidth="1"/>
    <col min="15882" max="15882" width="17.28515625" customWidth="1"/>
    <col min="15883" max="15883" width="14.28515625" customWidth="1"/>
    <col min="16129" max="16129" width="9.42578125" customWidth="1"/>
    <col min="16130" max="16130" width="7.7109375" customWidth="1"/>
    <col min="16131" max="16131" width="30.7109375" customWidth="1"/>
    <col min="16132" max="16132" width="10" customWidth="1"/>
    <col min="16133" max="16137" width="0" hidden="1" customWidth="1"/>
    <col min="16138" max="16138" width="17.28515625" customWidth="1"/>
    <col min="16139" max="16139" width="14.28515625" customWidth="1"/>
  </cols>
  <sheetData>
    <row r="1" spans="1:10" x14ac:dyDescent="0.25">
      <c r="A1" s="429" t="s">
        <v>289</v>
      </c>
      <c r="B1" s="429"/>
      <c r="C1" s="429"/>
      <c r="D1" s="429"/>
      <c r="E1" s="429"/>
      <c r="F1" s="429"/>
      <c r="G1" s="429"/>
      <c r="H1" s="429"/>
      <c r="I1" s="429"/>
      <c r="J1" s="429"/>
    </row>
    <row r="2" spans="1:10" x14ac:dyDescent="0.25">
      <c r="A2" s="430" t="s">
        <v>0</v>
      </c>
      <c r="B2" s="430"/>
      <c r="C2" s="430"/>
      <c r="D2" s="430"/>
      <c r="E2" s="430"/>
      <c r="F2" s="430"/>
      <c r="G2" s="430"/>
      <c r="H2" s="430"/>
      <c r="I2" s="430"/>
      <c r="J2" s="430"/>
    </row>
    <row r="3" spans="1:10" x14ac:dyDescent="0.25">
      <c r="A3" s="431" t="s">
        <v>59</v>
      </c>
      <c r="B3" s="431"/>
      <c r="C3" s="431"/>
      <c r="D3" s="431"/>
      <c r="E3" s="431"/>
      <c r="F3" s="431"/>
      <c r="G3" s="431"/>
      <c r="H3" s="431"/>
      <c r="I3" s="431"/>
      <c r="J3" s="431"/>
    </row>
    <row r="4" spans="1:10" ht="15.75" thickBot="1" x14ac:dyDescent="0.3">
      <c r="A4" s="432"/>
      <c r="B4" s="432"/>
      <c r="C4" s="432"/>
      <c r="D4" s="432"/>
      <c r="E4" s="432"/>
      <c r="F4" s="432"/>
      <c r="G4" s="432"/>
      <c r="H4" s="432"/>
      <c r="I4" s="432"/>
      <c r="J4" s="432"/>
    </row>
    <row r="5" spans="1:10" ht="18.75" thickBot="1" x14ac:dyDescent="0.3">
      <c r="A5" s="433" t="s">
        <v>1</v>
      </c>
      <c r="B5" s="434"/>
      <c r="C5" s="434"/>
      <c r="D5" s="434"/>
      <c r="E5" s="434"/>
      <c r="F5" s="434"/>
      <c r="G5" s="434"/>
      <c r="H5" s="434"/>
      <c r="I5" s="434"/>
      <c r="J5" s="435"/>
    </row>
    <row r="6" spans="1:10" x14ac:dyDescent="0.25">
      <c r="A6" s="1" t="s">
        <v>2</v>
      </c>
      <c r="B6" s="2" t="s">
        <v>3</v>
      </c>
      <c r="C6" s="3" t="s">
        <v>4</v>
      </c>
      <c r="D6" s="4" t="s">
        <v>5</v>
      </c>
      <c r="E6" s="5" t="s">
        <v>6</v>
      </c>
      <c r="F6" s="5" t="s">
        <v>7</v>
      </c>
      <c r="G6" s="5" t="s">
        <v>8</v>
      </c>
      <c r="H6" s="6" t="s">
        <v>9</v>
      </c>
      <c r="I6" s="6" t="s">
        <v>10</v>
      </c>
      <c r="J6" s="7" t="s">
        <v>60</v>
      </c>
    </row>
    <row r="7" spans="1:10" x14ac:dyDescent="0.25">
      <c r="A7" s="436" t="s">
        <v>11</v>
      </c>
      <c r="B7" s="437"/>
      <c r="C7" s="437"/>
      <c r="D7" s="438"/>
      <c r="E7" s="8" t="e">
        <f>SUM(#REF!)</f>
        <v>#REF!</v>
      </c>
      <c r="F7" s="8" t="e">
        <f>SUM(#REF!)</f>
        <v>#REF!</v>
      </c>
      <c r="G7" s="8" t="e">
        <f>SUM(#REF!)</f>
        <v>#REF!</v>
      </c>
      <c r="H7" s="9" t="e">
        <f>SUM(#REF!)</f>
        <v>#REF!</v>
      </c>
      <c r="I7" s="9" t="e">
        <f>SUM(#REF!)</f>
        <v>#REF!</v>
      </c>
      <c r="J7" s="10">
        <f>Příjmy!J9</f>
        <v>4255</v>
      </c>
    </row>
    <row r="8" spans="1:10" x14ac:dyDescent="0.25">
      <c r="A8" s="436" t="s">
        <v>12</v>
      </c>
      <c r="B8" s="437"/>
      <c r="C8" s="437"/>
      <c r="D8" s="438"/>
      <c r="E8" s="8" t="e">
        <f>SUM(#REF!)</f>
        <v>#REF!</v>
      </c>
      <c r="F8" s="8" t="e">
        <f>SUM(#REF!)</f>
        <v>#REF!</v>
      </c>
      <c r="G8" s="8" t="e">
        <f>SUM(#REF!)</f>
        <v>#REF!</v>
      </c>
      <c r="H8" s="8" t="e">
        <f>SUM(#REF!)</f>
        <v>#REF!</v>
      </c>
      <c r="I8" s="8" t="e">
        <f>SUM(#REF!)</f>
        <v>#REF!</v>
      </c>
      <c r="J8" s="10">
        <f>Příjmy!J16</f>
        <v>1213</v>
      </c>
    </row>
    <row r="9" spans="1:10" x14ac:dyDescent="0.25">
      <c r="A9" s="436" t="s">
        <v>13</v>
      </c>
      <c r="B9" s="437"/>
      <c r="C9" s="437"/>
      <c r="D9" s="438"/>
      <c r="E9" s="8">
        <v>0</v>
      </c>
      <c r="F9" s="8">
        <v>0</v>
      </c>
      <c r="G9" s="8">
        <v>0</v>
      </c>
      <c r="H9" s="11">
        <v>0</v>
      </c>
      <c r="I9" s="11">
        <v>0</v>
      </c>
      <c r="J9" s="12">
        <f>Příjmy!J17</f>
        <v>0</v>
      </c>
    </row>
    <row r="10" spans="1:10" x14ac:dyDescent="0.25">
      <c r="A10" s="436" t="s">
        <v>14</v>
      </c>
      <c r="B10" s="437"/>
      <c r="C10" s="437"/>
      <c r="D10" s="438"/>
      <c r="E10" s="8" t="e">
        <f>SUM(#REF!)</f>
        <v>#REF!</v>
      </c>
      <c r="F10" s="8" t="e">
        <f>SUM(#REF!)</f>
        <v>#REF!</v>
      </c>
      <c r="G10" s="13" t="e">
        <f>SUM(#REF!)</f>
        <v>#REF!</v>
      </c>
      <c r="H10" s="9" t="e">
        <f>SUM(#REF!)</f>
        <v>#REF!</v>
      </c>
      <c r="I10" s="9" t="e">
        <f>SUM(#REF!)</f>
        <v>#REF!</v>
      </c>
      <c r="J10" s="10">
        <f>Příjmy!J20</f>
        <v>15452.7</v>
      </c>
    </row>
    <row r="11" spans="1:10" x14ac:dyDescent="0.25">
      <c r="A11" s="436" t="s">
        <v>15</v>
      </c>
      <c r="B11" s="437"/>
      <c r="C11" s="437"/>
      <c r="D11" s="438"/>
      <c r="E11" s="14" t="e">
        <f>SUM(E7+E8+E10)</f>
        <v>#REF!</v>
      </c>
      <c r="F11" s="14" t="e">
        <f>SUM(F7+F8+F10)</f>
        <v>#REF!</v>
      </c>
      <c r="G11" s="14" t="e">
        <f>SUM(G7+G8+G10)</f>
        <v>#REF!</v>
      </c>
      <c r="H11" s="15" t="e">
        <f>SUM(H7+H8+H10)</f>
        <v>#REF!</v>
      </c>
      <c r="I11" s="14" t="e">
        <f>SUM(I7+I8+I10)</f>
        <v>#REF!</v>
      </c>
      <c r="J11" s="12">
        <f>SUM(J7:J10)</f>
        <v>20920.7</v>
      </c>
    </row>
    <row r="12" spans="1:10" x14ac:dyDescent="0.25">
      <c r="A12" s="16">
        <v>6330</v>
      </c>
      <c r="B12" s="17">
        <v>4131</v>
      </c>
      <c r="C12" s="18" t="s">
        <v>16</v>
      </c>
      <c r="D12" s="19" t="s">
        <v>17</v>
      </c>
      <c r="E12" s="8">
        <v>1036.7</v>
      </c>
      <c r="F12" s="9">
        <v>0</v>
      </c>
      <c r="G12" s="9">
        <v>3739.5</v>
      </c>
      <c r="H12" s="9">
        <v>2200</v>
      </c>
      <c r="I12" s="9" t="e">
        <f>I51-I11</f>
        <v>#REF!</v>
      </c>
      <c r="J12" s="10">
        <f>J51-J11-J16</f>
        <v>3466.7999999999975</v>
      </c>
    </row>
    <row r="13" spans="1:10" ht="16.5" thickBot="1" x14ac:dyDescent="0.3">
      <c r="A13" s="20"/>
      <c r="B13" s="21"/>
      <c r="C13" s="21" t="s">
        <v>18</v>
      </c>
      <c r="D13" s="22"/>
      <c r="E13" s="23" t="e">
        <f t="shared" ref="E13:J13" si="0">SUM(E11+E12)</f>
        <v>#REF!</v>
      </c>
      <c r="F13" s="23" t="e">
        <f t="shared" si="0"/>
        <v>#REF!</v>
      </c>
      <c r="G13" s="23" t="e">
        <f t="shared" si="0"/>
        <v>#REF!</v>
      </c>
      <c r="H13" s="23" t="e">
        <f t="shared" si="0"/>
        <v>#REF!</v>
      </c>
      <c r="I13" s="23" t="e">
        <f t="shared" si="0"/>
        <v>#REF!</v>
      </c>
      <c r="J13" s="24">
        <f t="shared" si="0"/>
        <v>24387.5</v>
      </c>
    </row>
    <row r="14" spans="1:10" ht="18.75" thickBot="1" x14ac:dyDescent="0.3">
      <c r="A14" s="433" t="s">
        <v>19</v>
      </c>
      <c r="B14" s="434"/>
      <c r="C14" s="434"/>
      <c r="D14" s="434"/>
      <c r="E14" s="434"/>
      <c r="F14" s="434"/>
      <c r="G14" s="434"/>
      <c r="H14" s="434"/>
      <c r="I14" s="434"/>
      <c r="J14" s="435"/>
    </row>
    <row r="15" spans="1:10" x14ac:dyDescent="0.25">
      <c r="A15" s="25" t="s">
        <v>2</v>
      </c>
      <c r="B15" s="26" t="s">
        <v>3</v>
      </c>
      <c r="C15" s="27" t="s">
        <v>4</v>
      </c>
      <c r="D15" s="28" t="s">
        <v>5</v>
      </c>
      <c r="E15" s="29" t="s">
        <v>6</v>
      </c>
      <c r="F15" s="29" t="s">
        <v>7</v>
      </c>
      <c r="G15" s="29" t="s">
        <v>8</v>
      </c>
      <c r="H15" s="30" t="s">
        <v>9</v>
      </c>
      <c r="I15" s="30" t="s">
        <v>10</v>
      </c>
      <c r="J15" s="7" t="s">
        <v>60</v>
      </c>
    </row>
    <row r="16" spans="1:10" ht="15.75" x14ac:dyDescent="0.25">
      <c r="A16" s="439" t="s">
        <v>20</v>
      </c>
      <c r="B16" s="440"/>
      <c r="C16" s="440"/>
      <c r="D16" s="441"/>
      <c r="E16" s="32" t="e">
        <f>SUM(#REF!)</f>
        <v>#REF!</v>
      </c>
      <c r="F16" s="32" t="e">
        <f>SUM(#REF!)</f>
        <v>#REF!</v>
      </c>
      <c r="G16" s="32">
        <v>5298</v>
      </c>
      <c r="H16" s="32" t="e">
        <f>SUM(#REF!)</f>
        <v>#REF!</v>
      </c>
      <c r="I16" s="32" t="e">
        <f>SUM(#REF!)</f>
        <v>#REF!</v>
      </c>
      <c r="J16" s="33">
        <f>Příjmy!J48</f>
        <v>6444.6</v>
      </c>
    </row>
    <row r="17" spans="1:10" x14ac:dyDescent="0.25">
      <c r="A17" s="34"/>
      <c r="B17" s="35"/>
      <c r="C17" s="35"/>
      <c r="D17" s="35"/>
      <c r="E17" s="35"/>
      <c r="F17" s="35"/>
      <c r="G17" s="35"/>
      <c r="H17" s="36"/>
      <c r="I17" s="37"/>
      <c r="J17" s="38"/>
    </row>
    <row r="18" spans="1:10" ht="16.5" thickBot="1" x14ac:dyDescent="0.3">
      <c r="A18" s="426" t="s">
        <v>21</v>
      </c>
      <c r="B18" s="427"/>
      <c r="C18" s="427"/>
      <c r="D18" s="428"/>
      <c r="E18" s="39" t="e">
        <f t="shared" ref="E18:J18" si="1">E13+E16</f>
        <v>#REF!</v>
      </c>
      <c r="F18" s="39" t="e">
        <f t="shared" si="1"/>
        <v>#REF!</v>
      </c>
      <c r="G18" s="39" t="e">
        <f t="shared" si="1"/>
        <v>#REF!</v>
      </c>
      <c r="H18" s="39" t="e">
        <f t="shared" si="1"/>
        <v>#REF!</v>
      </c>
      <c r="I18" s="39" t="e">
        <f t="shared" si="1"/>
        <v>#REF!</v>
      </c>
      <c r="J18" s="40">
        <f t="shared" si="1"/>
        <v>30832.1</v>
      </c>
    </row>
    <row r="19" spans="1:10" x14ac:dyDescent="0.25">
      <c r="A19" s="41"/>
      <c r="B19" s="42"/>
      <c r="C19" s="43"/>
      <c r="D19" s="44"/>
      <c r="E19" s="45"/>
      <c r="F19" s="45"/>
      <c r="G19" s="45"/>
      <c r="H19" s="45"/>
      <c r="I19" s="46"/>
      <c r="J19" s="47"/>
    </row>
    <row r="20" spans="1:10" ht="15.75" thickBot="1" x14ac:dyDescent="0.3">
      <c r="A20" s="41"/>
      <c r="B20" s="42"/>
      <c r="C20" s="43"/>
      <c r="D20" s="44"/>
      <c r="E20" s="45"/>
      <c r="F20" s="45"/>
      <c r="G20" s="45"/>
      <c r="H20" s="45"/>
      <c r="I20" s="46"/>
      <c r="J20" s="47"/>
    </row>
    <row r="21" spans="1:10" ht="18.75" thickBot="1" x14ac:dyDescent="0.3">
      <c r="A21" s="442" t="s">
        <v>22</v>
      </c>
      <c r="B21" s="443"/>
      <c r="C21" s="443"/>
      <c r="D21" s="443"/>
      <c r="E21" s="443"/>
      <c r="F21" s="443"/>
      <c r="G21" s="443"/>
      <c r="H21" s="443"/>
      <c r="I21" s="443"/>
      <c r="J21" s="444"/>
    </row>
    <row r="22" spans="1:10" ht="15.75" thickBot="1" x14ac:dyDescent="0.3">
      <c r="A22" s="48" t="s">
        <v>2</v>
      </c>
      <c r="B22" s="49" t="s">
        <v>3</v>
      </c>
      <c r="C22" s="50" t="s">
        <v>4</v>
      </c>
      <c r="D22" s="51" t="s">
        <v>5</v>
      </c>
      <c r="E22" s="52" t="s">
        <v>6</v>
      </c>
      <c r="F22" s="53" t="s">
        <v>7</v>
      </c>
      <c r="G22" s="53" t="s">
        <v>23</v>
      </c>
      <c r="H22" s="53" t="s">
        <v>9</v>
      </c>
      <c r="I22" s="53" t="s">
        <v>10</v>
      </c>
      <c r="J22" s="7" t="s">
        <v>60</v>
      </c>
    </row>
    <row r="23" spans="1:10" x14ac:dyDescent="0.25">
      <c r="A23" s="54">
        <v>2212</v>
      </c>
      <c r="B23" s="55"/>
      <c r="C23" s="56" t="s">
        <v>24</v>
      </c>
      <c r="D23" s="57" t="s">
        <v>25</v>
      </c>
      <c r="E23" s="58"/>
      <c r="F23" s="58"/>
      <c r="G23" s="58"/>
      <c r="H23" s="59" t="e">
        <f>SUM(#REF!)</f>
        <v>#REF!</v>
      </c>
      <c r="I23" s="60" t="e">
        <f>SUM(#REF!)</f>
        <v>#REF!</v>
      </c>
      <c r="J23" s="61">
        <f>Výdaje!L20</f>
        <v>4333</v>
      </c>
    </row>
    <row r="24" spans="1:10" x14ac:dyDescent="0.25">
      <c r="A24" s="62">
        <v>2321</v>
      </c>
      <c r="B24" s="42"/>
      <c r="C24" s="63" t="s">
        <v>26</v>
      </c>
      <c r="D24" s="64" t="s">
        <v>27</v>
      </c>
      <c r="E24" s="45"/>
      <c r="F24" s="45"/>
      <c r="G24" s="45"/>
      <c r="H24" s="65" t="e">
        <f>SUM(#REF!)</f>
        <v>#REF!</v>
      </c>
      <c r="I24" s="66" t="e">
        <f>SUM(#REF!)</f>
        <v>#REF!</v>
      </c>
      <c r="J24" s="67">
        <f>Výdaje!L22</f>
        <v>50</v>
      </c>
    </row>
    <row r="25" spans="1:10" x14ac:dyDescent="0.25">
      <c r="A25" s="62">
        <v>3111</v>
      </c>
      <c r="B25" s="42"/>
      <c r="C25" s="63" t="s">
        <v>28</v>
      </c>
      <c r="D25" s="64" t="s">
        <v>29</v>
      </c>
      <c r="E25" s="45"/>
      <c r="F25" s="45"/>
      <c r="G25" s="45"/>
      <c r="H25" s="65" t="e">
        <f>SUM(#REF!)</f>
        <v>#REF!</v>
      </c>
      <c r="I25" s="66" t="e">
        <f>SUM(#REF!)</f>
        <v>#REF!</v>
      </c>
      <c r="J25" s="67">
        <f>Výdaje!L30</f>
        <v>1765</v>
      </c>
    </row>
    <row r="26" spans="1:10" x14ac:dyDescent="0.25">
      <c r="A26" s="62">
        <v>3113</v>
      </c>
      <c r="B26" s="42"/>
      <c r="C26" s="63" t="s">
        <v>30</v>
      </c>
      <c r="D26" s="44" t="s">
        <v>29</v>
      </c>
      <c r="E26" s="45"/>
      <c r="F26" s="45"/>
      <c r="G26" s="45"/>
      <c r="H26" s="65" t="e">
        <f>SUM(#REF!)</f>
        <v>#REF!</v>
      </c>
      <c r="I26" s="66" t="e">
        <f>SUM(#REF!)</f>
        <v>#REF!</v>
      </c>
      <c r="J26" s="68">
        <f>Výdaje!L36</f>
        <v>4290</v>
      </c>
    </row>
    <row r="27" spans="1:10" x14ac:dyDescent="0.25">
      <c r="A27" s="62">
        <v>3319</v>
      </c>
      <c r="B27" s="42"/>
      <c r="C27" s="63" t="s">
        <v>31</v>
      </c>
      <c r="D27" s="69" t="s">
        <v>32</v>
      </c>
      <c r="E27" s="45"/>
      <c r="F27" s="45"/>
      <c r="G27" s="45"/>
      <c r="H27" s="65">
        <v>20</v>
      </c>
      <c r="I27" s="66">
        <v>20</v>
      </c>
      <c r="J27" s="68">
        <f>Výdaje!L47</f>
        <v>753.6</v>
      </c>
    </row>
    <row r="28" spans="1:10" x14ac:dyDescent="0.25">
      <c r="A28" s="62">
        <v>3326</v>
      </c>
      <c r="B28" s="42"/>
      <c r="C28" s="63" t="s">
        <v>33</v>
      </c>
      <c r="D28" s="69" t="s">
        <v>32</v>
      </c>
      <c r="E28" s="45"/>
      <c r="F28" s="45"/>
      <c r="G28" s="45"/>
      <c r="H28" s="65"/>
      <c r="I28" s="66"/>
      <c r="J28" s="68">
        <f>Výdaje!L49</f>
        <v>150</v>
      </c>
    </row>
    <row r="29" spans="1:10" x14ac:dyDescent="0.25">
      <c r="A29" s="62">
        <v>3349</v>
      </c>
      <c r="B29" s="42"/>
      <c r="C29" s="63" t="s">
        <v>34</v>
      </c>
      <c r="D29" s="69" t="s">
        <v>32</v>
      </c>
      <c r="E29" s="45"/>
      <c r="F29" s="45"/>
      <c r="G29" s="45"/>
      <c r="H29" s="65" t="e">
        <f>SUM(#REF!)</f>
        <v>#REF!</v>
      </c>
      <c r="I29" s="66" t="e">
        <f>SUM(#REF!)</f>
        <v>#REF!</v>
      </c>
      <c r="J29" s="68">
        <f>Výdaje!L54</f>
        <v>396</v>
      </c>
    </row>
    <row r="30" spans="1:10" x14ac:dyDescent="0.25">
      <c r="A30" s="62">
        <v>3399</v>
      </c>
      <c r="B30" s="42"/>
      <c r="C30" s="63" t="s">
        <v>35</v>
      </c>
      <c r="D30" s="69" t="s">
        <v>32</v>
      </c>
      <c r="E30" s="45"/>
      <c r="F30" s="45"/>
      <c r="G30" s="45"/>
      <c r="H30" s="65"/>
      <c r="I30" s="66"/>
      <c r="J30" s="68">
        <f>Výdaje!L59</f>
        <v>40</v>
      </c>
    </row>
    <row r="31" spans="1:10" x14ac:dyDescent="0.25">
      <c r="A31" s="62">
        <v>3419</v>
      </c>
      <c r="B31" s="42"/>
      <c r="C31" s="63" t="s">
        <v>36</v>
      </c>
      <c r="D31" s="69" t="s">
        <v>29</v>
      </c>
      <c r="E31" s="45"/>
      <c r="F31" s="45"/>
      <c r="G31" s="45"/>
      <c r="H31" s="65" t="e">
        <f>SUM(#REF!)</f>
        <v>#REF!</v>
      </c>
      <c r="I31" s="66" t="e">
        <f>SUM(#REF!)</f>
        <v>#REF!</v>
      </c>
      <c r="J31" s="68">
        <f>Výdaje!L62</f>
        <v>245</v>
      </c>
    </row>
    <row r="32" spans="1:10" x14ac:dyDescent="0.25">
      <c r="A32" s="62">
        <v>3421</v>
      </c>
      <c r="B32" s="42"/>
      <c r="C32" s="63" t="s">
        <v>37</v>
      </c>
      <c r="D32" s="69" t="s">
        <v>32</v>
      </c>
      <c r="E32" s="45"/>
      <c r="F32" s="45"/>
      <c r="G32" s="45"/>
      <c r="H32" s="65"/>
      <c r="I32" s="66"/>
      <c r="J32" s="68">
        <f>Výdaje!L65</f>
        <v>69</v>
      </c>
    </row>
    <row r="33" spans="1:10" x14ac:dyDescent="0.25">
      <c r="A33" s="62">
        <v>3429</v>
      </c>
      <c r="B33" s="42"/>
      <c r="C33" s="63" t="s">
        <v>38</v>
      </c>
      <c r="D33" s="69" t="s">
        <v>32</v>
      </c>
      <c r="E33" s="45"/>
      <c r="F33" s="45"/>
      <c r="G33" s="45"/>
      <c r="H33" s="65" t="e">
        <f>SUM(#REF!)</f>
        <v>#REF!</v>
      </c>
      <c r="I33" s="66" t="e">
        <f>SUM(#REF!)</f>
        <v>#REF!</v>
      </c>
      <c r="J33" s="68">
        <f>Výdaje!L68</f>
        <v>65</v>
      </c>
    </row>
    <row r="34" spans="1:10" x14ac:dyDescent="0.25">
      <c r="A34" s="62">
        <v>3632</v>
      </c>
      <c r="B34" s="42"/>
      <c r="C34" s="63" t="s">
        <v>39</v>
      </c>
      <c r="D34" s="69" t="s">
        <v>40</v>
      </c>
      <c r="E34" s="45"/>
      <c r="F34" s="45"/>
      <c r="G34" s="45"/>
      <c r="H34" s="65"/>
      <c r="I34" s="66"/>
      <c r="J34" s="68">
        <f>Výdaje!L70</f>
        <v>20</v>
      </c>
    </row>
    <row r="35" spans="1:10" x14ac:dyDescent="0.25">
      <c r="A35" s="62">
        <v>3636</v>
      </c>
      <c r="B35" s="42"/>
      <c r="C35" s="63" t="s">
        <v>41</v>
      </c>
      <c r="D35" s="69" t="s">
        <v>42</v>
      </c>
      <c r="E35" s="45"/>
      <c r="F35" s="45"/>
      <c r="G35" s="45"/>
      <c r="H35" s="65"/>
      <c r="I35" s="66"/>
      <c r="J35" s="68">
        <f>Výdaje!L72</f>
        <v>65</v>
      </c>
    </row>
    <row r="36" spans="1:10" x14ac:dyDescent="0.25">
      <c r="A36" s="62">
        <v>3745</v>
      </c>
      <c r="B36" s="42"/>
      <c r="C36" s="63" t="s">
        <v>43</v>
      </c>
      <c r="D36" s="69" t="s">
        <v>27</v>
      </c>
      <c r="E36" s="45"/>
      <c r="F36" s="45"/>
      <c r="G36" s="45"/>
      <c r="H36" s="65" t="e">
        <f>SUM(#REF!)</f>
        <v>#REF!</v>
      </c>
      <c r="I36" s="66" t="e">
        <f>SUM(#REF!)</f>
        <v>#REF!</v>
      </c>
      <c r="J36" s="68">
        <f>Výdaje!L80</f>
        <v>825</v>
      </c>
    </row>
    <row r="37" spans="1:10" x14ac:dyDescent="0.25">
      <c r="A37" s="62">
        <v>4351</v>
      </c>
      <c r="B37" s="42"/>
      <c r="C37" s="63" t="s">
        <v>44</v>
      </c>
      <c r="D37" s="69" t="s">
        <v>45</v>
      </c>
      <c r="E37" s="45"/>
      <c r="F37" s="45"/>
      <c r="G37" s="45"/>
      <c r="H37" s="65"/>
      <c r="J37" s="68">
        <f>Výdaje!L92</f>
        <v>199</v>
      </c>
    </row>
    <row r="38" spans="1:10" x14ac:dyDescent="0.25">
      <c r="A38" s="62">
        <v>5213</v>
      </c>
      <c r="B38" s="42"/>
      <c r="C38" s="63" t="s">
        <v>46</v>
      </c>
      <c r="D38" s="69" t="s">
        <v>47</v>
      </c>
      <c r="E38" s="45"/>
      <c r="F38" s="45"/>
      <c r="G38" s="45"/>
      <c r="H38" s="65"/>
      <c r="J38" s="68">
        <f>Výdaje!L94</f>
        <v>200</v>
      </c>
    </row>
    <row r="39" spans="1:10" x14ac:dyDescent="0.25">
      <c r="A39" s="62">
        <v>5512</v>
      </c>
      <c r="B39" s="42"/>
      <c r="C39" s="63" t="s">
        <v>48</v>
      </c>
      <c r="D39" s="69" t="s">
        <v>47</v>
      </c>
      <c r="E39" s="45"/>
      <c r="F39" s="45"/>
      <c r="G39" s="45"/>
      <c r="H39" s="65" t="e">
        <f>SUM(#REF!)</f>
        <v>#REF!</v>
      </c>
      <c r="I39" s="66" t="e">
        <f>SUM(#REF!)</f>
        <v>#REF!</v>
      </c>
      <c r="J39" s="68">
        <f>Výdaje!L104</f>
        <v>203.5</v>
      </c>
    </row>
    <row r="40" spans="1:10" x14ac:dyDescent="0.25">
      <c r="A40" s="62">
        <v>6112</v>
      </c>
      <c r="B40" s="42"/>
      <c r="C40" s="63" t="s">
        <v>49</v>
      </c>
      <c r="D40" s="69" t="s">
        <v>17</v>
      </c>
      <c r="E40" s="45"/>
      <c r="F40" s="45"/>
      <c r="G40" s="45"/>
      <c r="H40" s="65" t="e">
        <f>SUM(#REF!)</f>
        <v>#REF!</v>
      </c>
      <c r="I40" s="66" t="e">
        <f>SUM(#REF!)</f>
        <v>#REF!</v>
      </c>
      <c r="J40" s="68">
        <f>Výdaje!L115</f>
        <v>2280</v>
      </c>
    </row>
    <row r="41" spans="1:10" x14ac:dyDescent="0.25">
      <c r="A41" s="62">
        <v>6171</v>
      </c>
      <c r="B41" s="42"/>
      <c r="C41" s="63" t="s">
        <v>50</v>
      </c>
      <c r="D41" s="69" t="s">
        <v>17</v>
      </c>
      <c r="E41" s="45"/>
      <c r="F41" s="45"/>
      <c r="G41" s="45"/>
      <c r="H41" s="65" t="e">
        <f>SUM(#REF!)</f>
        <v>#REF!</v>
      </c>
      <c r="I41" s="66" t="e">
        <f>SUM(#REF!)</f>
        <v>#REF!</v>
      </c>
      <c r="J41" s="68">
        <f>Výdaje!L149</f>
        <v>8635</v>
      </c>
    </row>
    <row r="42" spans="1:10" ht="15.75" thickBot="1" x14ac:dyDescent="0.3">
      <c r="A42" s="62">
        <v>6310</v>
      </c>
      <c r="B42" s="42"/>
      <c r="C42" s="63" t="s">
        <v>51</v>
      </c>
      <c r="D42" s="69" t="s">
        <v>52</v>
      </c>
      <c r="E42" s="45"/>
      <c r="F42" s="45"/>
      <c r="G42" s="45"/>
      <c r="H42" s="46" t="e">
        <f>SUM(#REF!)</f>
        <v>#REF!</v>
      </c>
      <c r="I42" s="46" t="e">
        <f>SUM(#REF!)</f>
        <v>#REF!</v>
      </c>
      <c r="J42" s="47">
        <f>Výdaje!L151</f>
        <v>17</v>
      </c>
    </row>
    <row r="43" spans="1:10" ht="15.75" thickBot="1" x14ac:dyDescent="0.3">
      <c r="A43" s="445" t="s">
        <v>53</v>
      </c>
      <c r="B43" s="446"/>
      <c r="C43" s="446"/>
      <c r="D43" s="447"/>
      <c r="E43" s="70">
        <f>SUM(E23:E42)</f>
        <v>0</v>
      </c>
      <c r="F43" s="70">
        <f>SUM(F23:F42)</f>
        <v>0</v>
      </c>
      <c r="G43" s="70">
        <f>SUM(G23:G42)</f>
        <v>0</v>
      </c>
      <c r="H43" s="70" t="e">
        <f>H23+H24+H25+H26+H27+H29+H31+H33+H36+H39+H40+H41+H42+#REF!</f>
        <v>#REF!</v>
      </c>
      <c r="I43" s="71" t="e">
        <f>I23+I24+I25+I26+I27+I29+I31+I33+I36+I39+I40+I41+I42+#REF!</f>
        <v>#REF!</v>
      </c>
      <c r="J43" s="72">
        <f>SUM(J23:J42)</f>
        <v>24601.1</v>
      </c>
    </row>
    <row r="44" spans="1:10" x14ac:dyDescent="0.25">
      <c r="A44" s="73">
        <v>3612</v>
      </c>
      <c r="B44" s="74"/>
      <c r="C44" s="63" t="s">
        <v>54</v>
      </c>
      <c r="D44" s="64" t="s">
        <v>40</v>
      </c>
      <c r="E44" s="75"/>
      <c r="F44" s="75"/>
      <c r="G44" s="75"/>
      <c r="H44" s="65"/>
      <c r="I44" s="66"/>
      <c r="J44" s="68">
        <f>Výdaje!L154</f>
        <v>2000</v>
      </c>
    </row>
    <row r="45" spans="1:10" x14ac:dyDescent="0.25">
      <c r="A45" s="73">
        <v>2212</v>
      </c>
      <c r="B45" s="74"/>
      <c r="C45" s="63" t="s">
        <v>24</v>
      </c>
      <c r="D45" s="64" t="s">
        <v>25</v>
      </c>
      <c r="E45" s="75"/>
      <c r="F45" s="75"/>
      <c r="G45" s="75"/>
      <c r="H45" s="65"/>
      <c r="I45" s="66"/>
      <c r="J45" s="68">
        <f>Výdaje!L168</f>
        <v>1250</v>
      </c>
    </row>
    <row r="46" spans="1:10" x14ac:dyDescent="0.25">
      <c r="A46" s="62">
        <v>3113</v>
      </c>
      <c r="B46" s="42"/>
      <c r="C46" s="63" t="s">
        <v>30</v>
      </c>
      <c r="D46" s="69" t="s">
        <v>29</v>
      </c>
      <c r="E46" s="75"/>
      <c r="F46" s="75"/>
      <c r="G46" s="75"/>
      <c r="H46" s="65"/>
      <c r="I46" s="66"/>
      <c r="J46" s="68">
        <f>Výdaje!L164</f>
        <v>1071</v>
      </c>
    </row>
    <row r="47" spans="1:10" x14ac:dyDescent="0.25">
      <c r="A47" s="62">
        <v>3636</v>
      </c>
      <c r="B47" s="42"/>
      <c r="C47" s="63" t="s">
        <v>41</v>
      </c>
      <c r="D47" s="69" t="s">
        <v>42</v>
      </c>
      <c r="E47" s="75"/>
      <c r="F47" s="75"/>
      <c r="G47" s="75"/>
      <c r="H47" s="65"/>
      <c r="I47" s="66"/>
      <c r="J47" s="68">
        <f>Výdaje!L166</f>
        <v>200</v>
      </c>
    </row>
    <row r="48" spans="1:10" x14ac:dyDescent="0.25">
      <c r="A48" s="62">
        <v>3745</v>
      </c>
      <c r="B48" s="42"/>
      <c r="C48" s="63" t="s">
        <v>55</v>
      </c>
      <c r="D48" s="69" t="s">
        <v>27</v>
      </c>
      <c r="E48" s="75"/>
      <c r="F48" s="75"/>
      <c r="G48" s="75"/>
      <c r="H48" s="65"/>
      <c r="I48" s="66"/>
      <c r="J48" s="68">
        <f>Výdaje!L170</f>
        <v>310</v>
      </c>
    </row>
    <row r="49" spans="1:11" x14ac:dyDescent="0.25">
      <c r="A49" s="62">
        <v>3613</v>
      </c>
      <c r="B49" s="42"/>
      <c r="C49" s="63" t="s">
        <v>56</v>
      </c>
      <c r="D49" s="69" t="s">
        <v>40</v>
      </c>
      <c r="E49" s="75"/>
      <c r="F49" s="75"/>
      <c r="G49" s="75"/>
      <c r="H49" s="65"/>
      <c r="I49" s="66"/>
      <c r="J49" s="68">
        <f>Výdaje!L156</f>
        <v>1400</v>
      </c>
    </row>
    <row r="50" spans="1:11" x14ac:dyDescent="0.25">
      <c r="A50" s="448" t="s">
        <v>57</v>
      </c>
      <c r="B50" s="449"/>
      <c r="C50" s="449"/>
      <c r="D50" s="450"/>
      <c r="E50" s="76" t="e">
        <f>SUM(#REF!)</f>
        <v>#REF!</v>
      </c>
      <c r="F50" s="76" t="e">
        <f>SUM(#REF!)</f>
        <v>#REF!</v>
      </c>
      <c r="G50" s="76" t="e">
        <f>SUM(#REF!)</f>
        <v>#REF!</v>
      </c>
      <c r="H50" s="76"/>
      <c r="I50" s="77" t="e">
        <f>#REF!+#REF!+#REF!+#REF!+#REF!+#REF!+#REF!</f>
        <v>#REF!</v>
      </c>
      <c r="J50" s="78">
        <f>SUM(J44:J49)</f>
        <v>6231</v>
      </c>
    </row>
    <row r="51" spans="1:11" ht="16.5" thickBot="1" x14ac:dyDescent="0.3">
      <c r="A51" s="451" t="s">
        <v>58</v>
      </c>
      <c r="B51" s="452"/>
      <c r="C51" s="452"/>
      <c r="D51" s="453"/>
      <c r="E51" s="79" t="e">
        <f>(E43+E50)</f>
        <v>#REF!</v>
      </c>
      <c r="F51" s="79" t="e">
        <f>(F43+F50)</f>
        <v>#REF!</v>
      </c>
      <c r="G51" s="79" t="e">
        <f>(G43+G50)</f>
        <v>#REF!</v>
      </c>
      <c r="H51" s="79" t="e">
        <f>SUM(H43,H50)</f>
        <v>#REF!</v>
      </c>
      <c r="I51" s="80" t="e">
        <f>SUM(I43,I50)</f>
        <v>#REF!</v>
      </c>
      <c r="J51" s="81">
        <f>SUM(J43,J50)</f>
        <v>30832.1</v>
      </c>
    </row>
    <row r="52" spans="1:11" ht="15.75" x14ac:dyDescent="0.25">
      <c r="A52" s="82"/>
      <c r="B52" s="82"/>
      <c r="C52" s="82"/>
      <c r="D52" s="82"/>
      <c r="E52" s="83"/>
      <c r="F52" s="83"/>
      <c r="G52" s="83"/>
      <c r="H52" s="83"/>
      <c r="I52" s="83"/>
      <c r="J52" s="84"/>
    </row>
    <row r="53" spans="1:11" ht="15.75" x14ac:dyDescent="0.25">
      <c r="A53" s="82"/>
      <c r="B53" s="82"/>
      <c r="C53" s="82"/>
      <c r="D53" s="82"/>
      <c r="E53" s="83"/>
      <c r="F53" s="83"/>
      <c r="G53" s="83"/>
      <c r="H53" s="83"/>
      <c r="I53" s="83"/>
      <c r="J53" s="84"/>
    </row>
    <row r="54" spans="1:11" x14ac:dyDescent="0.25">
      <c r="A54" s="454"/>
      <c r="B54" s="455"/>
      <c r="C54" s="455"/>
      <c r="D54" s="455"/>
      <c r="E54" s="455"/>
      <c r="F54" s="455"/>
      <c r="G54" s="455"/>
      <c r="H54" s="455"/>
      <c r="I54" s="455"/>
      <c r="J54" s="455"/>
      <c r="K54" s="455"/>
    </row>
    <row r="55" spans="1:11" x14ac:dyDescent="0.25">
      <c r="A55" s="455"/>
      <c r="B55" s="455"/>
      <c r="C55" s="455"/>
      <c r="D55" s="455"/>
      <c r="E55" s="455"/>
      <c r="F55" s="455"/>
      <c r="G55" s="455"/>
      <c r="H55" s="455"/>
      <c r="I55" s="455"/>
      <c r="J55" s="455"/>
      <c r="K55" s="455"/>
    </row>
    <row r="56" spans="1:11" x14ac:dyDescent="0.25">
      <c r="A56" s="455"/>
      <c r="B56" s="455"/>
      <c r="C56" s="455"/>
      <c r="D56" s="455"/>
      <c r="E56" s="455"/>
      <c r="F56" s="455"/>
      <c r="G56" s="455"/>
      <c r="H56" s="455"/>
      <c r="I56" s="455"/>
      <c r="J56" s="455"/>
      <c r="K56" s="455"/>
    </row>
    <row r="57" spans="1:11" x14ac:dyDescent="0.25">
      <c r="A57" s="455"/>
      <c r="B57" s="455"/>
      <c r="C57" s="455"/>
      <c r="D57" s="455"/>
      <c r="E57" s="455"/>
      <c r="F57" s="455"/>
      <c r="G57" s="455"/>
      <c r="H57" s="455"/>
      <c r="I57" s="455"/>
      <c r="J57" s="455"/>
      <c r="K57" s="455"/>
    </row>
    <row r="58" spans="1:11" ht="24" customHeight="1" x14ac:dyDescent="0.25">
      <c r="A58" s="455"/>
      <c r="B58" s="455"/>
      <c r="C58" s="455"/>
      <c r="D58" s="455"/>
      <c r="E58" s="455"/>
      <c r="F58" s="455"/>
      <c r="G58" s="455"/>
      <c r="H58" s="455"/>
      <c r="I58" s="455"/>
      <c r="J58" s="455"/>
      <c r="K58" s="455"/>
    </row>
    <row r="59" spans="1:11" x14ac:dyDescent="0.25">
      <c r="A59" s="85"/>
      <c r="B59" s="85"/>
      <c r="C59" s="85"/>
      <c r="D59" s="44"/>
      <c r="E59" s="85"/>
      <c r="F59" s="85"/>
      <c r="G59" s="85"/>
      <c r="H59" s="85"/>
      <c r="I59" s="85"/>
      <c r="J59" s="85"/>
    </row>
    <row r="60" spans="1:11" x14ac:dyDescent="0.25">
      <c r="A60" s="85"/>
      <c r="B60" s="85"/>
      <c r="C60" s="85"/>
      <c r="D60" s="44"/>
      <c r="E60" s="85"/>
      <c r="F60" s="85"/>
      <c r="G60" s="85"/>
      <c r="H60" s="85"/>
      <c r="I60" s="85"/>
      <c r="J60" s="85"/>
    </row>
    <row r="61" spans="1:11" x14ac:dyDescent="0.25">
      <c r="A61" s="85"/>
      <c r="B61" s="85"/>
      <c r="C61" s="85"/>
      <c r="D61" s="86"/>
      <c r="E61" s="85"/>
      <c r="F61" s="85"/>
      <c r="G61" s="85"/>
      <c r="H61" s="85"/>
      <c r="I61" s="85"/>
      <c r="J61" s="85"/>
    </row>
    <row r="62" spans="1:11" x14ac:dyDescent="0.25">
      <c r="A62" s="85"/>
      <c r="B62" s="85"/>
      <c r="C62" s="85"/>
      <c r="D62" s="44"/>
      <c r="E62" s="85"/>
      <c r="F62" s="85"/>
      <c r="G62" s="85"/>
      <c r="H62" s="85"/>
      <c r="I62" s="85"/>
      <c r="J62" s="85"/>
    </row>
    <row r="63" spans="1:11" s="88" customFormat="1" x14ac:dyDescent="0.25">
      <c r="A63" s="87"/>
      <c r="B63" s="87"/>
      <c r="C63" s="87"/>
      <c r="D63" s="87"/>
      <c r="E63" s="87"/>
      <c r="F63" s="87"/>
      <c r="G63" s="87"/>
      <c r="H63" s="87"/>
      <c r="I63" s="87"/>
      <c r="J63" s="87"/>
    </row>
    <row r="64" spans="1:11" x14ac:dyDescent="0.25">
      <c r="A64" s="85"/>
      <c r="B64" s="85"/>
      <c r="C64" s="85"/>
      <c r="D64" s="85"/>
      <c r="E64" s="85"/>
      <c r="F64" s="85"/>
      <c r="G64" s="85"/>
      <c r="H64" s="85"/>
      <c r="I64" s="85"/>
      <c r="J64" s="85"/>
    </row>
    <row r="65" spans="1:10" s="88" customFormat="1" x14ac:dyDescent="0.25">
      <c r="A65" s="87"/>
      <c r="B65" s="87"/>
      <c r="C65" s="87"/>
      <c r="D65" s="87"/>
      <c r="E65" s="87"/>
      <c r="F65" s="87"/>
      <c r="G65" s="87"/>
      <c r="H65" s="87"/>
      <c r="I65" s="87"/>
      <c r="J65" s="87"/>
    </row>
    <row r="66" spans="1:10" x14ac:dyDescent="0.25">
      <c r="A66" s="85"/>
      <c r="B66" s="85"/>
      <c r="C66" s="85"/>
      <c r="D66" s="85"/>
      <c r="E66" s="85"/>
      <c r="F66" s="85"/>
      <c r="G66" s="85"/>
      <c r="H66" s="85"/>
      <c r="I66" s="85"/>
      <c r="J66" s="85"/>
    </row>
    <row r="67" spans="1:10" s="88" customFormat="1" x14ac:dyDescent="0.25">
      <c r="A67" s="89"/>
      <c r="B67" s="87"/>
      <c r="C67" s="87"/>
      <c r="D67" s="87"/>
      <c r="E67" s="87"/>
      <c r="F67" s="87"/>
      <c r="G67" s="87"/>
      <c r="H67" s="87"/>
      <c r="I67" s="87"/>
      <c r="J67" s="87"/>
    </row>
    <row r="68" spans="1:10" x14ac:dyDescent="0.25">
      <c r="A68" s="90"/>
      <c r="B68" s="85"/>
      <c r="C68" s="85"/>
      <c r="D68" s="85"/>
      <c r="E68" s="85"/>
      <c r="F68" s="85"/>
      <c r="G68" s="85"/>
      <c r="H68" s="85"/>
      <c r="I68" s="85"/>
      <c r="J68" s="85"/>
    </row>
    <row r="69" spans="1:10" s="88" customFormat="1" x14ac:dyDescent="0.25">
      <c r="A69" s="89"/>
      <c r="B69" s="87"/>
      <c r="C69" s="87"/>
      <c r="D69" s="87"/>
      <c r="E69" s="87"/>
      <c r="F69" s="87"/>
      <c r="G69" s="87"/>
      <c r="H69" s="87"/>
      <c r="I69" s="87"/>
      <c r="J69" s="87"/>
    </row>
    <row r="70" spans="1:10" s="88" customFormat="1" x14ac:dyDescent="0.25">
      <c r="A70" s="90"/>
      <c r="B70" s="87"/>
      <c r="C70" s="87"/>
      <c r="D70" s="87"/>
      <c r="E70" s="87"/>
      <c r="F70" s="87"/>
      <c r="G70" s="87"/>
      <c r="H70" s="87"/>
      <c r="I70" s="87"/>
      <c r="J70" s="87"/>
    </row>
    <row r="71" spans="1:10" s="88" customFormat="1" x14ac:dyDescent="0.25">
      <c r="A71" s="87"/>
      <c r="B71" s="87"/>
      <c r="C71" s="87"/>
      <c r="D71" s="87"/>
      <c r="E71" s="87"/>
      <c r="F71" s="87"/>
      <c r="G71" s="87"/>
      <c r="H71" s="87"/>
      <c r="I71" s="87"/>
      <c r="J71" s="87"/>
    </row>
    <row r="72" spans="1:10" s="88" customFormat="1" x14ac:dyDescent="0.25">
      <c r="A72" s="87"/>
      <c r="B72" s="87"/>
      <c r="C72" s="87"/>
      <c r="D72" s="87"/>
      <c r="E72" s="87"/>
      <c r="F72" s="87"/>
      <c r="G72" s="87"/>
      <c r="H72" s="87"/>
      <c r="I72" s="87"/>
      <c r="J72" s="87"/>
    </row>
    <row r="73" spans="1:10" s="88" customFormat="1" x14ac:dyDescent="0.25">
      <c r="A73" s="87"/>
      <c r="B73" s="87"/>
      <c r="C73" s="87"/>
      <c r="D73" s="87"/>
      <c r="E73" s="87"/>
      <c r="F73" s="87"/>
      <c r="G73" s="87"/>
      <c r="H73" s="87"/>
      <c r="I73" s="87"/>
      <c r="J73" s="87"/>
    </row>
    <row r="74" spans="1:10" s="88" customFormat="1" x14ac:dyDescent="0.25">
      <c r="A74" s="87"/>
      <c r="B74" s="87"/>
      <c r="C74" s="87"/>
      <c r="D74" s="87"/>
      <c r="E74" s="87"/>
      <c r="F74" s="87"/>
      <c r="G74" s="87"/>
      <c r="H74" s="87"/>
      <c r="I74" s="87"/>
      <c r="J74" s="87"/>
    </row>
    <row r="75" spans="1:10" s="88" customFormat="1" x14ac:dyDescent="0.25">
      <c r="A75" s="87"/>
      <c r="B75" s="87"/>
      <c r="C75" s="87"/>
      <c r="D75" s="87"/>
      <c r="E75" s="87"/>
      <c r="F75" s="87"/>
      <c r="G75" s="87"/>
      <c r="H75" s="87"/>
      <c r="I75" s="87"/>
      <c r="J75" s="87"/>
    </row>
    <row r="76" spans="1:10" s="88" customFormat="1" x14ac:dyDescent="0.25">
      <c r="A76" s="87"/>
      <c r="B76" s="87"/>
      <c r="C76" s="87"/>
      <c r="D76" s="87"/>
      <c r="E76" s="87"/>
      <c r="F76" s="87"/>
      <c r="G76" s="87"/>
      <c r="H76" s="87"/>
      <c r="I76" s="87"/>
      <c r="J76" s="87"/>
    </row>
    <row r="77" spans="1:10" s="88" customFormat="1" x14ac:dyDescent="0.25">
      <c r="A77" s="87"/>
      <c r="B77" s="87"/>
      <c r="C77" s="87"/>
      <c r="D77" s="87"/>
      <c r="E77" s="87"/>
      <c r="F77" s="87"/>
      <c r="G77" s="87"/>
      <c r="H77" s="87"/>
      <c r="I77" s="87"/>
      <c r="J77" s="87"/>
    </row>
    <row r="78" spans="1:10" s="88" customFormat="1" x14ac:dyDescent="0.25">
      <c r="A78" s="87"/>
      <c r="B78" s="87"/>
      <c r="C78" s="87"/>
      <c r="D78" s="87"/>
      <c r="E78" s="87"/>
      <c r="F78" s="87"/>
      <c r="G78" s="87"/>
      <c r="H78" s="87"/>
      <c r="I78" s="87"/>
      <c r="J78" s="87"/>
    </row>
    <row r="79" spans="1:10" s="88" customFormat="1" x14ac:dyDescent="0.25">
      <c r="A79" s="87"/>
      <c r="B79" s="87"/>
      <c r="C79" s="87"/>
      <c r="D79" s="87"/>
      <c r="E79" s="87"/>
      <c r="F79" s="87"/>
      <c r="G79" s="87"/>
      <c r="H79" s="87"/>
      <c r="I79" s="87"/>
      <c r="J79" s="87"/>
    </row>
    <row r="80" spans="1:10" s="88" customFormat="1" x14ac:dyDescent="0.25">
      <c r="A80" s="87"/>
      <c r="B80" s="87"/>
      <c r="C80" s="87"/>
      <c r="D80" s="87"/>
      <c r="E80" s="87"/>
      <c r="F80" s="87"/>
      <c r="G80" s="87"/>
      <c r="H80" s="87"/>
      <c r="I80" s="87"/>
      <c r="J80" s="87"/>
    </row>
    <row r="81" spans="1:10" s="88" customFormat="1" x14ac:dyDescent="0.25">
      <c r="A81" s="87"/>
      <c r="B81" s="87"/>
      <c r="C81" s="87"/>
      <c r="D81" s="87"/>
      <c r="E81" s="87"/>
      <c r="F81" s="87"/>
      <c r="G81" s="87"/>
      <c r="H81" s="87"/>
      <c r="I81" s="87"/>
      <c r="J81" s="87"/>
    </row>
    <row r="82" spans="1:10" s="88" customFormat="1" x14ac:dyDescent="0.25">
      <c r="A82" s="87"/>
      <c r="B82" s="87"/>
      <c r="C82" s="87"/>
      <c r="D82" s="87"/>
      <c r="E82" s="87"/>
      <c r="F82" s="87"/>
      <c r="G82" s="87"/>
      <c r="H82" s="87"/>
      <c r="I82" s="87"/>
      <c r="J82" s="87"/>
    </row>
    <row r="83" spans="1:10" s="88" customFormat="1" x14ac:dyDescent="0.25">
      <c r="A83" s="87"/>
      <c r="B83" s="87"/>
      <c r="C83" s="87"/>
      <c r="D83" s="87"/>
      <c r="E83" s="87"/>
      <c r="F83" s="87"/>
      <c r="G83" s="87"/>
      <c r="H83" s="87"/>
      <c r="I83" s="87"/>
      <c r="J83" s="87"/>
    </row>
    <row r="84" spans="1:10" s="88" customFormat="1" x14ac:dyDescent="0.25">
      <c r="A84" s="87"/>
      <c r="B84" s="87"/>
      <c r="C84" s="87"/>
      <c r="D84" s="87"/>
      <c r="E84" s="87"/>
      <c r="F84" s="87"/>
      <c r="G84" s="87"/>
      <c r="H84" s="87"/>
      <c r="I84" s="87"/>
      <c r="J84" s="87"/>
    </row>
    <row r="85" spans="1:10" s="88" customFormat="1" x14ac:dyDescent="0.25">
      <c r="A85" s="87"/>
      <c r="B85" s="87"/>
      <c r="C85" s="87"/>
      <c r="D85" s="87"/>
      <c r="E85" s="87"/>
      <c r="F85" s="87"/>
      <c r="G85" s="87"/>
      <c r="H85" s="87"/>
      <c r="I85" s="87"/>
      <c r="J85" s="87"/>
    </row>
    <row r="86" spans="1:10" s="88" customFormat="1" x14ac:dyDescent="0.25">
      <c r="A86" s="87"/>
      <c r="B86" s="87"/>
      <c r="C86" s="87"/>
      <c r="D86" s="87"/>
      <c r="E86" s="87"/>
      <c r="F86" s="87"/>
      <c r="G86" s="87"/>
      <c r="H86" s="87"/>
      <c r="I86" s="87"/>
      <c r="J86" s="87"/>
    </row>
    <row r="87" spans="1:10" s="88" customFormat="1" x14ac:dyDescent="0.25">
      <c r="A87" s="87"/>
      <c r="B87" s="87"/>
      <c r="C87" s="87"/>
      <c r="D87" s="87"/>
      <c r="E87" s="87"/>
      <c r="F87" s="87"/>
      <c r="G87" s="87"/>
      <c r="H87" s="87"/>
      <c r="I87" s="87"/>
      <c r="J87" s="87"/>
    </row>
    <row r="88" spans="1:10" s="88" customFormat="1" x14ac:dyDescent="0.25">
      <c r="A88" s="87"/>
      <c r="B88" s="87"/>
      <c r="C88" s="87"/>
      <c r="D88" s="87"/>
      <c r="E88" s="87"/>
      <c r="F88" s="87"/>
      <c r="G88" s="87"/>
      <c r="H88" s="87"/>
      <c r="I88" s="87"/>
      <c r="J88" s="87"/>
    </row>
    <row r="89" spans="1:10" s="88" customFormat="1" x14ac:dyDescent="0.25">
      <c r="A89" s="87"/>
      <c r="B89" s="87"/>
      <c r="C89" s="87"/>
      <c r="D89" s="87"/>
      <c r="E89" s="87"/>
      <c r="F89" s="87"/>
      <c r="G89" s="87"/>
      <c r="H89" s="87"/>
      <c r="I89" s="87"/>
      <c r="J89" s="87"/>
    </row>
    <row r="90" spans="1:10" s="88" customFormat="1" x14ac:dyDescent="0.25">
      <c r="A90" s="87"/>
      <c r="B90" s="87"/>
      <c r="C90" s="87"/>
      <c r="D90" s="87"/>
      <c r="E90" s="87"/>
      <c r="F90" s="87"/>
      <c r="G90" s="87"/>
      <c r="H90" s="87"/>
      <c r="I90" s="87"/>
      <c r="J90" s="87"/>
    </row>
    <row r="91" spans="1:10" s="88" customFormat="1" x14ac:dyDescent="0.25">
      <c r="A91" s="87"/>
      <c r="B91" s="87"/>
      <c r="C91" s="87"/>
      <c r="D91" s="87"/>
      <c r="E91" s="87"/>
      <c r="F91" s="87"/>
      <c r="G91" s="87"/>
      <c r="H91" s="87"/>
      <c r="I91" s="87"/>
      <c r="J91" s="87"/>
    </row>
    <row r="92" spans="1:10" s="88" customFormat="1" x14ac:dyDescent="0.25">
      <c r="A92" s="87"/>
      <c r="B92" s="87"/>
      <c r="C92" s="87"/>
      <c r="D92" s="87"/>
      <c r="E92" s="87"/>
      <c r="F92" s="87"/>
      <c r="G92" s="87"/>
      <c r="H92" s="87"/>
      <c r="I92" s="87"/>
      <c r="J92" s="87"/>
    </row>
    <row r="93" spans="1:10" s="88" customFormat="1" x14ac:dyDescent="0.25">
      <c r="A93" s="87"/>
      <c r="B93" s="87"/>
      <c r="C93" s="87"/>
      <c r="D93" s="87"/>
      <c r="E93" s="87"/>
      <c r="F93" s="87"/>
      <c r="G93" s="87"/>
      <c r="H93" s="87"/>
      <c r="I93" s="87"/>
      <c r="J93" s="87"/>
    </row>
    <row r="94" spans="1:10" s="88" customFormat="1" x14ac:dyDescent="0.25">
      <c r="A94" s="87"/>
      <c r="B94" s="87"/>
      <c r="C94" s="87"/>
      <c r="D94" s="87"/>
      <c r="E94" s="87"/>
      <c r="F94" s="87"/>
      <c r="G94" s="87"/>
      <c r="H94" s="87"/>
      <c r="I94" s="87"/>
      <c r="J94" s="87"/>
    </row>
    <row r="95" spans="1:10" s="88" customFormat="1" x14ac:dyDescent="0.25">
      <c r="A95" s="87"/>
      <c r="B95" s="87"/>
      <c r="C95" s="87"/>
      <c r="D95" s="87"/>
      <c r="E95" s="87"/>
      <c r="F95" s="87"/>
      <c r="G95" s="87"/>
      <c r="H95" s="87"/>
      <c r="I95" s="87"/>
      <c r="J95" s="87"/>
    </row>
    <row r="96" spans="1:10" s="88" customFormat="1" x14ac:dyDescent="0.25">
      <c r="A96" s="87"/>
      <c r="B96" s="87"/>
      <c r="C96" s="87"/>
      <c r="D96" s="87"/>
      <c r="E96" s="87"/>
      <c r="F96" s="87"/>
      <c r="G96" s="87"/>
      <c r="H96" s="87"/>
      <c r="I96" s="87"/>
      <c r="J96" s="87"/>
    </row>
    <row r="97" spans="1:10" s="88" customFormat="1" x14ac:dyDescent="0.25">
      <c r="A97" s="87"/>
      <c r="B97" s="87"/>
      <c r="C97" s="87"/>
      <c r="D97" s="87"/>
      <c r="E97" s="87"/>
      <c r="F97" s="87"/>
      <c r="G97" s="87"/>
      <c r="H97" s="87"/>
      <c r="I97" s="87"/>
      <c r="J97" s="87"/>
    </row>
    <row r="98" spans="1:10" s="88" customFormat="1" x14ac:dyDescent="0.25">
      <c r="A98" s="87"/>
      <c r="B98" s="87"/>
      <c r="C98" s="87"/>
      <c r="D98" s="87"/>
      <c r="E98" s="87"/>
      <c r="F98" s="87"/>
      <c r="G98" s="87"/>
      <c r="H98" s="87"/>
      <c r="I98" s="87"/>
      <c r="J98" s="87"/>
    </row>
    <row r="99" spans="1:10" s="88" customFormat="1" x14ac:dyDescent="0.25">
      <c r="A99" s="87"/>
      <c r="B99" s="87"/>
      <c r="C99" s="87"/>
      <c r="D99" s="87"/>
      <c r="E99" s="87"/>
      <c r="F99" s="87"/>
      <c r="G99" s="87"/>
      <c r="H99" s="87"/>
      <c r="I99" s="87"/>
      <c r="J99" s="87"/>
    </row>
    <row r="100" spans="1:10" s="88" customFormat="1" x14ac:dyDescent="0.25">
      <c r="A100" s="87"/>
      <c r="B100" s="87"/>
      <c r="C100" s="87"/>
      <c r="D100" s="87"/>
      <c r="E100" s="87"/>
      <c r="F100" s="87"/>
      <c r="G100" s="87"/>
      <c r="H100" s="87"/>
      <c r="I100" s="87"/>
      <c r="J100" s="87"/>
    </row>
    <row r="101" spans="1:10" s="88" customFormat="1" x14ac:dyDescent="0.25">
      <c r="A101" s="87"/>
      <c r="B101" s="87"/>
      <c r="C101" s="87"/>
      <c r="D101" s="87"/>
      <c r="E101" s="87"/>
      <c r="F101" s="87"/>
      <c r="G101" s="87"/>
      <c r="H101" s="87"/>
      <c r="I101" s="87"/>
      <c r="J101" s="87"/>
    </row>
    <row r="102" spans="1:10" x14ac:dyDescent="0.25">
      <c r="A102" s="85"/>
      <c r="B102" s="85"/>
      <c r="C102" s="85"/>
      <c r="D102" s="44"/>
      <c r="E102" s="85"/>
      <c r="F102" s="85"/>
      <c r="G102" s="85"/>
      <c r="H102" s="85"/>
      <c r="I102" s="85"/>
      <c r="J102" s="85"/>
    </row>
    <row r="103" spans="1:10" x14ac:dyDescent="0.25">
      <c r="A103" s="85"/>
      <c r="B103" s="85"/>
      <c r="C103" s="85"/>
      <c r="D103" s="44"/>
      <c r="E103" s="85"/>
      <c r="F103" s="85"/>
      <c r="G103" s="85"/>
      <c r="H103" s="85"/>
      <c r="I103" s="85"/>
      <c r="J103" s="85"/>
    </row>
    <row r="104" spans="1:10" x14ac:dyDescent="0.25">
      <c r="A104" s="85"/>
      <c r="B104" s="85"/>
      <c r="C104" s="85"/>
      <c r="D104" s="44"/>
      <c r="E104" s="85"/>
      <c r="F104" s="85"/>
      <c r="G104" s="85"/>
      <c r="H104" s="85"/>
      <c r="I104" s="85"/>
      <c r="J104" s="85"/>
    </row>
    <row r="105" spans="1:10" x14ac:dyDescent="0.25">
      <c r="A105" s="85"/>
      <c r="B105" s="85"/>
      <c r="C105" s="85"/>
      <c r="D105" s="44"/>
      <c r="E105" s="85"/>
      <c r="F105" s="85"/>
      <c r="G105" s="85"/>
      <c r="H105" s="85"/>
      <c r="I105" s="85"/>
      <c r="J105" s="85"/>
    </row>
    <row r="106" spans="1:10" x14ac:dyDescent="0.25">
      <c r="A106" s="85"/>
      <c r="B106" s="85"/>
      <c r="C106" s="85"/>
      <c r="D106" s="44"/>
      <c r="E106" s="85"/>
      <c r="F106" s="85"/>
      <c r="G106" s="85"/>
      <c r="H106" s="85"/>
      <c r="I106" s="85"/>
      <c r="J106" s="85"/>
    </row>
    <row r="107" spans="1:10" x14ac:dyDescent="0.25">
      <c r="A107" s="85"/>
      <c r="B107" s="85"/>
      <c r="C107" s="85"/>
      <c r="D107" s="44"/>
      <c r="E107" s="85"/>
      <c r="F107" s="85"/>
      <c r="G107" s="85"/>
      <c r="H107" s="85"/>
      <c r="I107" s="85"/>
      <c r="J107" s="85"/>
    </row>
    <row r="108" spans="1:10" x14ac:dyDescent="0.25">
      <c r="A108" s="85"/>
      <c r="B108" s="85"/>
      <c r="C108" s="85"/>
      <c r="D108" s="44"/>
      <c r="E108" s="85"/>
      <c r="F108" s="85"/>
      <c r="G108" s="85"/>
      <c r="H108" s="85"/>
      <c r="I108" s="85"/>
      <c r="J108" s="85"/>
    </row>
    <row r="109" spans="1:10" x14ac:dyDescent="0.25">
      <c r="A109" s="85"/>
      <c r="B109" s="85"/>
      <c r="C109" s="85"/>
      <c r="D109" s="44"/>
      <c r="E109" s="85"/>
      <c r="F109" s="85"/>
      <c r="G109" s="85"/>
      <c r="H109" s="85"/>
      <c r="I109" s="85"/>
      <c r="J109" s="85"/>
    </row>
    <row r="110" spans="1:10" x14ac:dyDescent="0.25">
      <c r="A110" s="85"/>
      <c r="B110" s="85"/>
      <c r="C110" s="85"/>
      <c r="D110" s="44"/>
      <c r="E110" s="85"/>
      <c r="F110" s="85"/>
      <c r="G110" s="85"/>
      <c r="H110" s="85"/>
      <c r="I110" s="85"/>
      <c r="J110" s="85"/>
    </row>
    <row r="111" spans="1:10" x14ac:dyDescent="0.25">
      <c r="A111" s="85"/>
      <c r="B111" s="85"/>
      <c r="C111" s="85"/>
      <c r="D111" s="44"/>
      <c r="E111" s="85"/>
      <c r="F111" s="85"/>
      <c r="G111" s="85"/>
      <c r="H111" s="85"/>
      <c r="I111" s="85"/>
      <c r="J111" s="85"/>
    </row>
    <row r="112" spans="1:10" x14ac:dyDescent="0.25">
      <c r="A112" s="85"/>
      <c r="B112" s="85"/>
      <c r="C112" s="85"/>
      <c r="D112" s="44"/>
      <c r="E112" s="85"/>
      <c r="F112" s="85"/>
      <c r="G112" s="85"/>
      <c r="H112" s="85"/>
      <c r="I112" s="85"/>
      <c r="J112" s="85"/>
    </row>
    <row r="113" spans="1:10" x14ac:dyDescent="0.25">
      <c r="A113" s="85"/>
      <c r="B113" s="85"/>
      <c r="C113" s="85"/>
      <c r="D113" s="44"/>
      <c r="E113" s="85"/>
      <c r="F113" s="85"/>
      <c r="G113" s="85"/>
      <c r="H113" s="85"/>
      <c r="I113" s="85"/>
      <c r="J113" s="85"/>
    </row>
    <row r="114" spans="1:10" x14ac:dyDescent="0.25">
      <c r="A114" s="85"/>
      <c r="B114" s="85"/>
      <c r="C114" s="85"/>
      <c r="D114" s="44"/>
      <c r="E114" s="85"/>
      <c r="F114" s="85"/>
      <c r="G114" s="85"/>
      <c r="H114" s="85"/>
      <c r="I114" s="85"/>
      <c r="J114" s="85"/>
    </row>
    <row r="115" spans="1:10" x14ac:dyDescent="0.25">
      <c r="A115" s="85"/>
      <c r="B115" s="85"/>
      <c r="C115" s="85"/>
      <c r="D115" s="44"/>
      <c r="E115" s="85"/>
      <c r="F115" s="85"/>
      <c r="G115" s="85"/>
      <c r="H115" s="85"/>
      <c r="I115" s="85"/>
      <c r="J115" s="85"/>
    </row>
    <row r="116" spans="1:10" x14ac:dyDescent="0.25">
      <c r="A116" s="85"/>
      <c r="B116" s="85"/>
      <c r="C116" s="85"/>
      <c r="D116" s="44"/>
      <c r="E116" s="85"/>
      <c r="F116" s="85"/>
      <c r="G116" s="85"/>
      <c r="H116" s="85"/>
      <c r="I116" s="85"/>
      <c r="J116" s="85"/>
    </row>
    <row r="117" spans="1:10" x14ac:dyDescent="0.25">
      <c r="A117" s="85"/>
      <c r="B117" s="85"/>
      <c r="C117" s="85"/>
      <c r="D117" s="44"/>
      <c r="E117" s="85"/>
      <c r="F117" s="85"/>
      <c r="G117" s="85"/>
      <c r="H117" s="85"/>
      <c r="I117" s="85"/>
      <c r="J117" s="85"/>
    </row>
    <row r="118" spans="1:10" x14ac:dyDescent="0.25">
      <c r="A118" s="85"/>
      <c r="B118" s="85"/>
      <c r="C118" s="85"/>
      <c r="D118" s="44"/>
      <c r="E118" s="85"/>
      <c r="F118" s="85"/>
      <c r="G118" s="85"/>
      <c r="H118" s="85"/>
      <c r="I118" s="85"/>
      <c r="J118" s="85"/>
    </row>
    <row r="119" spans="1:10" x14ac:dyDescent="0.25">
      <c r="A119" s="85"/>
      <c r="B119" s="85"/>
      <c r="C119" s="85"/>
      <c r="D119" s="44"/>
      <c r="E119" s="85"/>
      <c r="F119" s="85"/>
      <c r="G119" s="85"/>
      <c r="H119" s="85"/>
      <c r="I119" s="85"/>
      <c r="J119" s="85"/>
    </row>
    <row r="120" spans="1:10" x14ac:dyDescent="0.25">
      <c r="A120" s="85"/>
      <c r="B120" s="85"/>
      <c r="C120" s="85"/>
      <c r="D120" s="44"/>
      <c r="E120" s="85"/>
      <c r="F120" s="85"/>
      <c r="G120" s="85"/>
      <c r="H120" s="85"/>
      <c r="I120" s="85"/>
      <c r="J120" s="85"/>
    </row>
    <row r="121" spans="1:10" x14ac:dyDescent="0.25">
      <c r="A121" s="85"/>
      <c r="B121" s="85"/>
      <c r="C121" s="85"/>
      <c r="D121" s="44"/>
      <c r="E121" s="85"/>
      <c r="F121" s="85"/>
      <c r="G121" s="85"/>
      <c r="H121" s="85"/>
      <c r="I121" s="85"/>
      <c r="J121" s="85"/>
    </row>
    <row r="122" spans="1:10" x14ac:dyDescent="0.25">
      <c r="A122" s="85"/>
      <c r="B122" s="85"/>
      <c r="C122" s="85"/>
      <c r="D122" s="44"/>
      <c r="E122" s="85"/>
      <c r="F122" s="85"/>
      <c r="G122" s="85"/>
      <c r="H122" s="85"/>
      <c r="I122" s="85"/>
      <c r="J122" s="85"/>
    </row>
    <row r="123" spans="1:10" x14ac:dyDescent="0.25">
      <c r="A123" s="85"/>
      <c r="B123" s="85"/>
      <c r="C123" s="85"/>
      <c r="D123" s="44"/>
      <c r="E123" s="85"/>
      <c r="F123" s="85"/>
      <c r="G123" s="85"/>
      <c r="H123" s="85"/>
      <c r="I123" s="85"/>
      <c r="J123" s="85"/>
    </row>
    <row r="124" spans="1:10" x14ac:dyDescent="0.25">
      <c r="A124" s="85"/>
      <c r="B124" s="85"/>
      <c r="C124" s="85"/>
      <c r="D124" s="44"/>
      <c r="E124" s="85"/>
      <c r="F124" s="85"/>
      <c r="G124" s="85"/>
      <c r="H124" s="85"/>
      <c r="I124" s="85"/>
      <c r="J124" s="85"/>
    </row>
    <row r="125" spans="1:10" x14ac:dyDescent="0.25">
      <c r="A125" s="85"/>
      <c r="B125" s="85"/>
      <c r="C125" s="85"/>
      <c r="D125" s="44"/>
      <c r="E125" s="85"/>
      <c r="F125" s="85"/>
      <c r="G125" s="85"/>
      <c r="H125" s="85"/>
      <c r="I125" s="85"/>
      <c r="J125" s="85"/>
    </row>
    <row r="126" spans="1:10" x14ac:dyDescent="0.25">
      <c r="A126" s="85"/>
      <c r="B126" s="85"/>
      <c r="C126" s="85"/>
      <c r="D126" s="44"/>
      <c r="E126" s="85"/>
      <c r="F126" s="85"/>
      <c r="G126" s="85"/>
      <c r="H126" s="85"/>
      <c r="I126" s="85"/>
      <c r="J126" s="85"/>
    </row>
    <row r="127" spans="1:10" x14ac:dyDescent="0.25">
      <c r="A127" s="85"/>
      <c r="B127" s="85"/>
      <c r="C127" s="85"/>
      <c r="D127" s="44"/>
      <c r="E127" s="85"/>
      <c r="F127" s="85"/>
      <c r="G127" s="85"/>
      <c r="H127" s="85"/>
      <c r="I127" s="85"/>
      <c r="J127" s="85"/>
    </row>
    <row r="128" spans="1:10" x14ac:dyDescent="0.25">
      <c r="A128" s="85"/>
      <c r="B128" s="85"/>
      <c r="C128" s="85"/>
      <c r="D128" s="44"/>
      <c r="E128" s="85"/>
      <c r="F128" s="85"/>
      <c r="G128" s="85"/>
      <c r="H128" s="85"/>
      <c r="I128" s="85"/>
      <c r="J128" s="85"/>
    </row>
    <row r="129" spans="1:10" x14ac:dyDescent="0.25">
      <c r="A129" s="85"/>
      <c r="B129" s="85"/>
      <c r="C129" s="85"/>
      <c r="D129" s="44"/>
      <c r="E129" s="85"/>
      <c r="F129" s="85"/>
      <c r="G129" s="85"/>
      <c r="H129" s="85"/>
      <c r="I129" s="85"/>
      <c r="J129" s="85"/>
    </row>
    <row r="130" spans="1:10" x14ac:dyDescent="0.25">
      <c r="A130" s="85"/>
      <c r="B130" s="85"/>
      <c r="C130" s="85"/>
      <c r="D130" s="44"/>
      <c r="E130" s="85"/>
      <c r="F130" s="85"/>
      <c r="G130" s="85"/>
      <c r="H130" s="85"/>
      <c r="I130" s="85"/>
      <c r="J130" s="85"/>
    </row>
    <row r="131" spans="1:10" x14ac:dyDescent="0.25">
      <c r="A131" s="85"/>
      <c r="B131" s="85"/>
      <c r="C131" s="85"/>
      <c r="D131" s="44"/>
      <c r="E131" s="85"/>
      <c r="F131" s="85"/>
      <c r="G131" s="85"/>
      <c r="H131" s="85"/>
      <c r="I131" s="85"/>
      <c r="J131" s="85"/>
    </row>
    <row r="132" spans="1:10" x14ac:dyDescent="0.25">
      <c r="A132" s="85"/>
      <c r="B132" s="85"/>
      <c r="C132" s="85"/>
      <c r="D132" s="44"/>
      <c r="E132" s="85"/>
      <c r="F132" s="85"/>
      <c r="G132" s="85"/>
      <c r="H132" s="85"/>
      <c r="I132" s="85"/>
      <c r="J132" s="85"/>
    </row>
    <row r="133" spans="1:10" x14ac:dyDescent="0.25">
      <c r="A133" s="85"/>
      <c r="B133" s="85"/>
      <c r="C133" s="85"/>
      <c r="D133" s="44"/>
      <c r="E133" s="85"/>
      <c r="F133" s="85"/>
      <c r="G133" s="85"/>
      <c r="H133" s="85"/>
      <c r="I133" s="85"/>
      <c r="J133" s="85"/>
    </row>
    <row r="134" spans="1:10" x14ac:dyDescent="0.25">
      <c r="A134" s="85"/>
      <c r="B134" s="85"/>
      <c r="C134" s="85"/>
      <c r="D134" s="44"/>
      <c r="E134" s="85"/>
      <c r="F134" s="85"/>
      <c r="G134" s="85"/>
      <c r="H134" s="85"/>
      <c r="I134" s="85"/>
      <c r="J134" s="85"/>
    </row>
    <row r="135" spans="1:10" x14ac:dyDescent="0.25">
      <c r="A135" s="85"/>
      <c r="B135" s="85"/>
      <c r="C135" s="85"/>
      <c r="D135" s="44"/>
      <c r="E135" s="85"/>
      <c r="F135" s="85"/>
      <c r="G135" s="85"/>
      <c r="H135" s="85"/>
      <c r="I135" s="85"/>
      <c r="J135" s="85"/>
    </row>
    <row r="136" spans="1:10" x14ac:dyDescent="0.25">
      <c r="A136" s="85"/>
      <c r="B136" s="85"/>
      <c r="C136" s="85"/>
      <c r="D136" s="44"/>
      <c r="E136" s="85"/>
      <c r="F136" s="85"/>
      <c r="G136" s="85"/>
      <c r="H136" s="85"/>
      <c r="I136" s="85"/>
      <c r="J136" s="85"/>
    </row>
    <row r="137" spans="1:10" x14ac:dyDescent="0.25">
      <c r="A137" s="85"/>
      <c r="B137" s="85"/>
      <c r="C137" s="85"/>
      <c r="D137" s="44"/>
      <c r="E137" s="85"/>
      <c r="F137" s="85"/>
      <c r="G137" s="85"/>
      <c r="H137" s="85"/>
      <c r="I137" s="85"/>
      <c r="J137" s="85"/>
    </row>
    <row r="138" spans="1:10" x14ac:dyDescent="0.25">
      <c r="A138" s="85"/>
      <c r="B138" s="85"/>
      <c r="C138" s="85"/>
      <c r="D138" s="44"/>
      <c r="E138" s="85"/>
      <c r="F138" s="85"/>
      <c r="G138" s="85"/>
      <c r="H138" s="85"/>
      <c r="I138" s="85"/>
      <c r="J138" s="85"/>
    </row>
    <row r="139" spans="1:10" x14ac:dyDescent="0.25">
      <c r="A139" s="85"/>
      <c r="B139" s="85"/>
      <c r="C139" s="85"/>
      <c r="D139" s="44"/>
      <c r="E139" s="85"/>
      <c r="F139" s="85"/>
      <c r="G139" s="85"/>
      <c r="H139" s="85"/>
      <c r="I139" s="85"/>
      <c r="J139" s="85"/>
    </row>
    <row r="140" spans="1:10" x14ac:dyDescent="0.25">
      <c r="A140" s="85"/>
      <c r="B140" s="85"/>
      <c r="C140" s="85"/>
      <c r="D140" s="44"/>
      <c r="E140" s="85"/>
      <c r="F140" s="85"/>
      <c r="G140" s="85"/>
      <c r="H140" s="85"/>
      <c r="I140" s="85"/>
      <c r="J140" s="85"/>
    </row>
    <row r="141" spans="1:10" x14ac:dyDescent="0.25">
      <c r="A141" s="85"/>
      <c r="B141" s="85"/>
      <c r="C141" s="85"/>
      <c r="D141" s="44"/>
      <c r="E141" s="85"/>
      <c r="F141" s="85"/>
      <c r="G141" s="85"/>
      <c r="H141" s="85"/>
      <c r="I141" s="85"/>
      <c r="J141" s="85"/>
    </row>
    <row r="142" spans="1:10" x14ac:dyDescent="0.25">
      <c r="A142" s="85"/>
      <c r="B142" s="85"/>
      <c r="C142" s="85"/>
      <c r="D142" s="44"/>
      <c r="E142" s="85"/>
      <c r="F142" s="85"/>
      <c r="G142" s="85"/>
      <c r="H142" s="85"/>
      <c r="I142" s="85"/>
      <c r="J142" s="85"/>
    </row>
    <row r="143" spans="1:10" x14ac:dyDescent="0.25">
      <c r="A143" s="85"/>
      <c r="B143" s="85"/>
      <c r="C143" s="85"/>
      <c r="D143" s="44"/>
      <c r="E143" s="85"/>
      <c r="F143" s="85"/>
      <c r="G143" s="85"/>
      <c r="H143" s="85"/>
      <c r="I143" s="85"/>
      <c r="J143" s="85"/>
    </row>
    <row r="144" spans="1:10" x14ac:dyDescent="0.25">
      <c r="A144" s="85"/>
      <c r="B144" s="85"/>
      <c r="C144" s="85"/>
      <c r="D144" s="44"/>
      <c r="E144" s="85"/>
      <c r="F144" s="85"/>
      <c r="G144" s="85"/>
      <c r="H144" s="85"/>
      <c r="I144" s="85"/>
      <c r="J144" s="85"/>
    </row>
    <row r="145" spans="1:10" x14ac:dyDescent="0.25">
      <c r="A145" s="85"/>
      <c r="B145" s="85"/>
      <c r="C145" s="85"/>
      <c r="D145" s="44"/>
      <c r="E145" s="85"/>
      <c r="F145" s="85"/>
      <c r="G145" s="85"/>
      <c r="H145" s="85"/>
      <c r="I145" s="85"/>
      <c r="J145" s="85"/>
    </row>
    <row r="146" spans="1:10" x14ac:dyDescent="0.25">
      <c r="A146" s="85"/>
      <c r="B146" s="85"/>
      <c r="C146" s="85"/>
      <c r="D146" s="44"/>
      <c r="E146" s="85"/>
      <c r="F146" s="85"/>
      <c r="G146" s="85"/>
      <c r="H146" s="85"/>
      <c r="I146" s="85"/>
      <c r="J146" s="85"/>
    </row>
    <row r="147" spans="1:10" x14ac:dyDescent="0.25">
      <c r="A147" s="85"/>
      <c r="B147" s="85"/>
      <c r="C147" s="85"/>
      <c r="D147" s="44"/>
      <c r="E147" s="85"/>
      <c r="F147" s="85"/>
      <c r="G147" s="85"/>
      <c r="H147" s="85"/>
      <c r="I147" s="85"/>
      <c r="J147" s="85"/>
    </row>
    <row r="148" spans="1:10" x14ac:dyDescent="0.25">
      <c r="A148" s="85"/>
      <c r="B148" s="85"/>
      <c r="C148" s="85"/>
      <c r="D148" s="44"/>
      <c r="E148" s="85"/>
      <c r="F148" s="85"/>
      <c r="G148" s="85"/>
      <c r="H148" s="85"/>
      <c r="I148" s="85"/>
      <c r="J148" s="85"/>
    </row>
    <row r="149" spans="1:10" x14ac:dyDescent="0.25">
      <c r="A149" s="85"/>
      <c r="B149" s="85"/>
      <c r="C149" s="85"/>
      <c r="D149" s="44"/>
      <c r="E149" s="85"/>
      <c r="F149" s="85"/>
      <c r="G149" s="85"/>
      <c r="H149" s="85"/>
      <c r="I149" s="85"/>
      <c r="J149" s="85"/>
    </row>
    <row r="150" spans="1:10" x14ac:dyDescent="0.25">
      <c r="A150" s="85"/>
      <c r="B150" s="85"/>
      <c r="C150" s="85"/>
      <c r="D150" s="44"/>
      <c r="E150" s="85"/>
      <c r="F150" s="85"/>
      <c r="G150" s="85"/>
      <c r="H150" s="85"/>
      <c r="I150" s="85"/>
      <c r="J150" s="85"/>
    </row>
    <row r="151" spans="1:10" x14ac:dyDescent="0.25">
      <c r="A151" s="85"/>
      <c r="B151" s="85"/>
      <c r="C151" s="85"/>
      <c r="D151" s="44"/>
      <c r="E151" s="85"/>
      <c r="F151" s="85"/>
      <c r="G151" s="85"/>
      <c r="H151" s="85"/>
      <c r="I151" s="85"/>
      <c r="J151" s="85"/>
    </row>
    <row r="152" spans="1:10" x14ac:dyDescent="0.25">
      <c r="A152" s="85"/>
      <c r="B152" s="85"/>
      <c r="C152" s="85"/>
      <c r="D152" s="44"/>
      <c r="E152" s="85"/>
      <c r="F152" s="85"/>
      <c r="G152" s="85"/>
      <c r="H152" s="85"/>
      <c r="I152" s="85"/>
      <c r="J152" s="85"/>
    </row>
    <row r="153" spans="1:10" x14ac:dyDescent="0.25">
      <c r="A153" s="85"/>
      <c r="B153" s="85"/>
      <c r="C153" s="85"/>
      <c r="D153" s="44"/>
      <c r="E153" s="85"/>
      <c r="F153" s="85"/>
      <c r="G153" s="85"/>
      <c r="H153" s="85"/>
      <c r="I153" s="85"/>
      <c r="J153" s="85"/>
    </row>
    <row r="154" spans="1:10" x14ac:dyDescent="0.25">
      <c r="A154" s="85"/>
      <c r="B154" s="85"/>
      <c r="C154" s="85"/>
      <c r="D154" s="44"/>
      <c r="E154" s="85"/>
      <c r="F154" s="85"/>
      <c r="G154" s="85"/>
      <c r="H154" s="85"/>
      <c r="I154" s="85"/>
      <c r="J154" s="85"/>
    </row>
    <row r="155" spans="1:10" x14ac:dyDescent="0.25">
      <c r="A155" s="85"/>
      <c r="B155" s="85"/>
      <c r="C155" s="85"/>
      <c r="D155" s="44"/>
      <c r="E155" s="85"/>
      <c r="F155" s="85"/>
      <c r="G155" s="85"/>
      <c r="H155" s="85"/>
      <c r="I155" s="85"/>
      <c r="J155" s="85"/>
    </row>
    <row r="156" spans="1:10" x14ac:dyDescent="0.25">
      <c r="A156" s="85"/>
      <c r="B156" s="85"/>
      <c r="C156" s="85"/>
      <c r="D156" s="44"/>
      <c r="E156" s="85"/>
      <c r="F156" s="85"/>
      <c r="G156" s="85"/>
      <c r="H156" s="85"/>
      <c r="I156" s="85"/>
      <c r="J156" s="85"/>
    </row>
    <row r="157" spans="1:10" x14ac:dyDescent="0.25">
      <c r="A157" s="85"/>
      <c r="B157" s="85"/>
      <c r="C157" s="85"/>
      <c r="D157" s="44"/>
      <c r="E157" s="85"/>
      <c r="F157" s="85"/>
      <c r="G157" s="85"/>
      <c r="H157" s="85"/>
      <c r="I157" s="85"/>
      <c r="J157" s="85"/>
    </row>
    <row r="158" spans="1:10" x14ac:dyDescent="0.25">
      <c r="A158" s="85"/>
      <c r="B158" s="85"/>
      <c r="C158" s="85"/>
      <c r="D158" s="44"/>
      <c r="E158" s="85"/>
      <c r="F158" s="85"/>
      <c r="G158" s="85"/>
      <c r="H158" s="85"/>
      <c r="I158" s="85"/>
      <c r="J158" s="85"/>
    </row>
    <row r="159" spans="1:10" x14ac:dyDescent="0.25">
      <c r="A159" s="85"/>
      <c r="B159" s="85"/>
      <c r="C159" s="85"/>
      <c r="D159" s="44"/>
      <c r="E159" s="85"/>
      <c r="F159" s="85"/>
      <c r="G159" s="85"/>
      <c r="H159" s="85"/>
      <c r="I159" s="85"/>
      <c r="J159" s="85"/>
    </row>
    <row r="160" spans="1:10" x14ac:dyDescent="0.25">
      <c r="A160" s="85"/>
      <c r="B160" s="85"/>
      <c r="C160" s="85"/>
      <c r="D160" s="44"/>
      <c r="E160" s="85"/>
      <c r="F160" s="85"/>
      <c r="G160" s="85"/>
      <c r="H160" s="85"/>
      <c r="I160" s="85"/>
      <c r="J160" s="85"/>
    </row>
    <row r="161" spans="1:10" x14ac:dyDescent="0.25">
      <c r="A161" s="85"/>
      <c r="B161" s="85"/>
      <c r="C161" s="85"/>
      <c r="D161" s="44"/>
      <c r="E161" s="85"/>
      <c r="F161" s="85"/>
      <c r="G161" s="85"/>
      <c r="H161" s="85"/>
      <c r="I161" s="85"/>
      <c r="J161" s="85"/>
    </row>
    <row r="162" spans="1:10" x14ac:dyDescent="0.25">
      <c r="A162" s="85"/>
      <c r="B162" s="85"/>
      <c r="C162" s="85"/>
      <c r="D162" s="44"/>
      <c r="E162" s="85"/>
      <c r="F162" s="85"/>
      <c r="G162" s="85"/>
      <c r="H162" s="85"/>
      <c r="I162" s="85"/>
      <c r="J162" s="85"/>
    </row>
    <row r="163" spans="1:10" x14ac:dyDescent="0.25">
      <c r="A163" s="85"/>
      <c r="B163" s="85"/>
      <c r="C163" s="85"/>
      <c r="D163" s="44"/>
      <c r="E163" s="85"/>
      <c r="F163" s="85"/>
      <c r="G163" s="85"/>
      <c r="H163" s="85"/>
      <c r="I163" s="85"/>
      <c r="J163" s="85"/>
    </row>
    <row r="164" spans="1:10" x14ac:dyDescent="0.25">
      <c r="A164" s="85"/>
      <c r="B164" s="85"/>
      <c r="C164" s="85"/>
      <c r="D164" s="44"/>
      <c r="E164" s="85"/>
      <c r="F164" s="85"/>
      <c r="G164" s="85"/>
      <c r="H164" s="85"/>
      <c r="I164" s="85"/>
      <c r="J164" s="85"/>
    </row>
    <row r="165" spans="1:10" x14ac:dyDescent="0.25">
      <c r="A165" s="85"/>
      <c r="B165" s="85"/>
      <c r="C165" s="85"/>
      <c r="D165" s="44"/>
      <c r="E165" s="85"/>
      <c r="F165" s="85"/>
      <c r="G165" s="85"/>
      <c r="H165" s="85"/>
      <c r="I165" s="85"/>
      <c r="J165" s="85"/>
    </row>
    <row r="166" spans="1:10" x14ac:dyDescent="0.25">
      <c r="A166" s="85"/>
      <c r="B166" s="85"/>
      <c r="C166" s="85"/>
      <c r="D166" s="44"/>
      <c r="E166" s="85"/>
      <c r="F166" s="85"/>
      <c r="G166" s="85"/>
      <c r="H166" s="85"/>
      <c r="I166" s="85"/>
      <c r="J166" s="85"/>
    </row>
  </sheetData>
  <mergeCells count="17">
    <mergeCell ref="A21:J21"/>
    <mergeCell ref="A43:D43"/>
    <mergeCell ref="A50:D50"/>
    <mergeCell ref="A51:D51"/>
    <mergeCell ref="A54:K58"/>
    <mergeCell ref="A18:D18"/>
    <mergeCell ref="A1:J1"/>
    <mergeCell ref="A2:J2"/>
    <mergeCell ref="A3:J4"/>
    <mergeCell ref="A5:J5"/>
    <mergeCell ref="A7:D7"/>
    <mergeCell ref="A8:D8"/>
    <mergeCell ref="A9:D9"/>
    <mergeCell ref="A10:D10"/>
    <mergeCell ref="A11:D11"/>
    <mergeCell ref="A14:J14"/>
    <mergeCell ref="A16:D16"/>
  </mergeCells>
  <dataValidations count="1">
    <dataValidation allowBlank="1" sqref="M65576:M131066 JI65576:JI131066 TE65576:TE131066 ADA65576:ADA131066 AMW65576:AMW131066 AWS65576:AWS131066 BGO65576:BGO131066 BQK65576:BQK131066 CAG65576:CAG131066 CKC65576:CKC131066 CTY65576:CTY131066 DDU65576:DDU131066 DNQ65576:DNQ131066 DXM65576:DXM131066 EHI65576:EHI131066 ERE65576:ERE131066 FBA65576:FBA131066 FKW65576:FKW131066 FUS65576:FUS131066 GEO65576:GEO131066 GOK65576:GOK131066 GYG65576:GYG131066 HIC65576:HIC131066 HRY65576:HRY131066 IBU65576:IBU131066 ILQ65576:ILQ131066 IVM65576:IVM131066 JFI65576:JFI131066 JPE65576:JPE131066 JZA65576:JZA131066 KIW65576:KIW131066 KSS65576:KSS131066 LCO65576:LCO131066 LMK65576:LMK131066 LWG65576:LWG131066 MGC65576:MGC131066 MPY65576:MPY131066 MZU65576:MZU131066 NJQ65576:NJQ131066 NTM65576:NTM131066 ODI65576:ODI131066 ONE65576:ONE131066 OXA65576:OXA131066 PGW65576:PGW131066 PQS65576:PQS131066 QAO65576:QAO131066 QKK65576:QKK131066 QUG65576:QUG131066 REC65576:REC131066 RNY65576:RNY131066 RXU65576:RXU131066 SHQ65576:SHQ131066 SRM65576:SRM131066 TBI65576:TBI131066 TLE65576:TLE131066 TVA65576:TVA131066 UEW65576:UEW131066 UOS65576:UOS131066 UYO65576:UYO131066 VIK65576:VIK131066 VSG65576:VSG131066 WCC65576:WCC131066 WLY65576:WLY131066 WVU65576:WVU131066 M131112:M196602 JI131112:JI196602 TE131112:TE196602 ADA131112:ADA196602 AMW131112:AMW196602 AWS131112:AWS196602 BGO131112:BGO196602 BQK131112:BQK196602 CAG131112:CAG196602 CKC131112:CKC196602 CTY131112:CTY196602 DDU131112:DDU196602 DNQ131112:DNQ196602 DXM131112:DXM196602 EHI131112:EHI196602 ERE131112:ERE196602 FBA131112:FBA196602 FKW131112:FKW196602 FUS131112:FUS196602 GEO131112:GEO196602 GOK131112:GOK196602 GYG131112:GYG196602 HIC131112:HIC196602 HRY131112:HRY196602 IBU131112:IBU196602 ILQ131112:ILQ196602 IVM131112:IVM196602 JFI131112:JFI196602 JPE131112:JPE196602 JZA131112:JZA196602 KIW131112:KIW196602 KSS131112:KSS196602 LCO131112:LCO196602 LMK131112:LMK196602 LWG131112:LWG196602 MGC131112:MGC196602 MPY131112:MPY196602 MZU131112:MZU196602 NJQ131112:NJQ196602 NTM131112:NTM196602 ODI131112:ODI196602 ONE131112:ONE196602 OXA131112:OXA196602 PGW131112:PGW196602 PQS131112:PQS196602 QAO131112:QAO196602 QKK131112:QKK196602 QUG131112:QUG196602 REC131112:REC196602 RNY131112:RNY196602 RXU131112:RXU196602 SHQ131112:SHQ196602 SRM131112:SRM196602 TBI131112:TBI196602 TLE131112:TLE196602 TVA131112:TVA196602 UEW131112:UEW196602 UOS131112:UOS196602 UYO131112:UYO196602 VIK131112:VIK196602 VSG131112:VSG196602 WCC131112:WCC196602 WLY131112:WLY196602 WVU131112:WVU196602 M196648:M262138 JI196648:JI262138 TE196648:TE262138 ADA196648:ADA262138 AMW196648:AMW262138 AWS196648:AWS262138 BGO196648:BGO262138 BQK196648:BQK262138 CAG196648:CAG262138 CKC196648:CKC262138 CTY196648:CTY262138 DDU196648:DDU262138 DNQ196648:DNQ262138 DXM196648:DXM262138 EHI196648:EHI262138 ERE196648:ERE262138 FBA196648:FBA262138 FKW196648:FKW262138 FUS196648:FUS262138 GEO196648:GEO262138 GOK196648:GOK262138 GYG196648:GYG262138 HIC196648:HIC262138 HRY196648:HRY262138 IBU196648:IBU262138 ILQ196648:ILQ262138 IVM196648:IVM262138 JFI196648:JFI262138 JPE196648:JPE262138 JZA196648:JZA262138 KIW196648:KIW262138 KSS196648:KSS262138 LCO196648:LCO262138 LMK196648:LMK262138 LWG196648:LWG262138 MGC196648:MGC262138 MPY196648:MPY262138 MZU196648:MZU262138 NJQ196648:NJQ262138 NTM196648:NTM262138 ODI196648:ODI262138 ONE196648:ONE262138 OXA196648:OXA262138 PGW196648:PGW262138 PQS196648:PQS262138 QAO196648:QAO262138 QKK196648:QKK262138 QUG196648:QUG262138 REC196648:REC262138 RNY196648:RNY262138 RXU196648:RXU262138 SHQ196648:SHQ262138 SRM196648:SRM262138 TBI196648:TBI262138 TLE196648:TLE262138 TVA196648:TVA262138 UEW196648:UEW262138 UOS196648:UOS262138 UYO196648:UYO262138 VIK196648:VIK262138 VSG196648:VSG262138 WCC196648:WCC262138 WLY196648:WLY262138 WVU196648:WVU262138 M262184:M327674 JI262184:JI327674 TE262184:TE327674 ADA262184:ADA327674 AMW262184:AMW327674 AWS262184:AWS327674 BGO262184:BGO327674 BQK262184:BQK327674 CAG262184:CAG327674 CKC262184:CKC327674 CTY262184:CTY327674 DDU262184:DDU327674 DNQ262184:DNQ327674 DXM262184:DXM327674 EHI262184:EHI327674 ERE262184:ERE327674 FBA262184:FBA327674 FKW262184:FKW327674 FUS262184:FUS327674 GEO262184:GEO327674 GOK262184:GOK327674 GYG262184:GYG327674 HIC262184:HIC327674 HRY262184:HRY327674 IBU262184:IBU327674 ILQ262184:ILQ327674 IVM262184:IVM327674 JFI262184:JFI327674 JPE262184:JPE327674 JZA262184:JZA327674 KIW262184:KIW327674 KSS262184:KSS327674 LCO262184:LCO327674 LMK262184:LMK327674 LWG262184:LWG327674 MGC262184:MGC327674 MPY262184:MPY327674 MZU262184:MZU327674 NJQ262184:NJQ327674 NTM262184:NTM327674 ODI262184:ODI327674 ONE262184:ONE327674 OXA262184:OXA327674 PGW262184:PGW327674 PQS262184:PQS327674 QAO262184:QAO327674 QKK262184:QKK327674 QUG262184:QUG327674 REC262184:REC327674 RNY262184:RNY327674 RXU262184:RXU327674 SHQ262184:SHQ327674 SRM262184:SRM327674 TBI262184:TBI327674 TLE262184:TLE327674 TVA262184:TVA327674 UEW262184:UEW327674 UOS262184:UOS327674 UYO262184:UYO327674 VIK262184:VIK327674 VSG262184:VSG327674 WCC262184:WCC327674 WLY262184:WLY327674 WVU262184:WVU327674 M327720:M393210 JI327720:JI393210 TE327720:TE393210 ADA327720:ADA393210 AMW327720:AMW393210 AWS327720:AWS393210 BGO327720:BGO393210 BQK327720:BQK393210 CAG327720:CAG393210 CKC327720:CKC393210 CTY327720:CTY393210 DDU327720:DDU393210 DNQ327720:DNQ393210 DXM327720:DXM393210 EHI327720:EHI393210 ERE327720:ERE393210 FBA327720:FBA393210 FKW327720:FKW393210 FUS327720:FUS393210 GEO327720:GEO393210 GOK327720:GOK393210 GYG327720:GYG393210 HIC327720:HIC393210 HRY327720:HRY393210 IBU327720:IBU393210 ILQ327720:ILQ393210 IVM327720:IVM393210 JFI327720:JFI393210 JPE327720:JPE393210 JZA327720:JZA393210 KIW327720:KIW393210 KSS327720:KSS393210 LCO327720:LCO393210 LMK327720:LMK393210 LWG327720:LWG393210 MGC327720:MGC393210 MPY327720:MPY393210 MZU327720:MZU393210 NJQ327720:NJQ393210 NTM327720:NTM393210 ODI327720:ODI393210 ONE327720:ONE393210 OXA327720:OXA393210 PGW327720:PGW393210 PQS327720:PQS393210 QAO327720:QAO393210 QKK327720:QKK393210 QUG327720:QUG393210 REC327720:REC393210 RNY327720:RNY393210 RXU327720:RXU393210 SHQ327720:SHQ393210 SRM327720:SRM393210 TBI327720:TBI393210 TLE327720:TLE393210 TVA327720:TVA393210 UEW327720:UEW393210 UOS327720:UOS393210 UYO327720:UYO393210 VIK327720:VIK393210 VSG327720:VSG393210 WCC327720:WCC393210 WLY327720:WLY393210 WVU327720:WVU393210 M393256:M458746 JI393256:JI458746 TE393256:TE458746 ADA393256:ADA458746 AMW393256:AMW458746 AWS393256:AWS458746 BGO393256:BGO458746 BQK393256:BQK458746 CAG393256:CAG458746 CKC393256:CKC458746 CTY393256:CTY458746 DDU393256:DDU458746 DNQ393256:DNQ458746 DXM393256:DXM458746 EHI393256:EHI458746 ERE393256:ERE458746 FBA393256:FBA458746 FKW393256:FKW458746 FUS393256:FUS458746 GEO393256:GEO458746 GOK393256:GOK458746 GYG393256:GYG458746 HIC393256:HIC458746 HRY393256:HRY458746 IBU393256:IBU458746 ILQ393256:ILQ458746 IVM393256:IVM458746 JFI393256:JFI458746 JPE393256:JPE458746 JZA393256:JZA458746 KIW393256:KIW458746 KSS393256:KSS458746 LCO393256:LCO458746 LMK393256:LMK458746 LWG393256:LWG458746 MGC393256:MGC458746 MPY393256:MPY458746 MZU393256:MZU458746 NJQ393256:NJQ458746 NTM393256:NTM458746 ODI393256:ODI458746 ONE393256:ONE458746 OXA393256:OXA458746 PGW393256:PGW458746 PQS393256:PQS458746 QAO393256:QAO458746 QKK393256:QKK458746 QUG393256:QUG458746 REC393256:REC458746 RNY393256:RNY458746 RXU393256:RXU458746 SHQ393256:SHQ458746 SRM393256:SRM458746 TBI393256:TBI458746 TLE393256:TLE458746 TVA393256:TVA458746 UEW393256:UEW458746 UOS393256:UOS458746 UYO393256:UYO458746 VIK393256:VIK458746 VSG393256:VSG458746 WCC393256:WCC458746 WLY393256:WLY458746 WVU393256:WVU458746 M458792:M524282 JI458792:JI524282 TE458792:TE524282 ADA458792:ADA524282 AMW458792:AMW524282 AWS458792:AWS524282 BGO458792:BGO524282 BQK458792:BQK524282 CAG458792:CAG524282 CKC458792:CKC524282 CTY458792:CTY524282 DDU458792:DDU524282 DNQ458792:DNQ524282 DXM458792:DXM524282 EHI458792:EHI524282 ERE458792:ERE524282 FBA458792:FBA524282 FKW458792:FKW524282 FUS458792:FUS524282 GEO458792:GEO524282 GOK458792:GOK524282 GYG458792:GYG524282 HIC458792:HIC524282 HRY458792:HRY524282 IBU458792:IBU524282 ILQ458792:ILQ524282 IVM458792:IVM524282 JFI458792:JFI524282 JPE458792:JPE524282 JZA458792:JZA524282 KIW458792:KIW524282 KSS458792:KSS524282 LCO458792:LCO524282 LMK458792:LMK524282 LWG458792:LWG524282 MGC458792:MGC524282 MPY458792:MPY524282 MZU458792:MZU524282 NJQ458792:NJQ524282 NTM458792:NTM524282 ODI458792:ODI524282 ONE458792:ONE524282 OXA458792:OXA524282 PGW458792:PGW524282 PQS458792:PQS524282 QAO458792:QAO524282 QKK458792:QKK524282 QUG458792:QUG524282 REC458792:REC524282 RNY458792:RNY524282 RXU458792:RXU524282 SHQ458792:SHQ524282 SRM458792:SRM524282 TBI458792:TBI524282 TLE458792:TLE524282 TVA458792:TVA524282 UEW458792:UEW524282 UOS458792:UOS524282 UYO458792:UYO524282 VIK458792:VIK524282 VSG458792:VSG524282 WCC458792:WCC524282 WLY458792:WLY524282 WVU458792:WVU524282 M524328:M589818 JI524328:JI589818 TE524328:TE589818 ADA524328:ADA589818 AMW524328:AMW589818 AWS524328:AWS589818 BGO524328:BGO589818 BQK524328:BQK589818 CAG524328:CAG589818 CKC524328:CKC589818 CTY524328:CTY589818 DDU524328:DDU589818 DNQ524328:DNQ589818 DXM524328:DXM589818 EHI524328:EHI589818 ERE524328:ERE589818 FBA524328:FBA589818 FKW524328:FKW589818 FUS524328:FUS589818 GEO524328:GEO589818 GOK524328:GOK589818 GYG524328:GYG589818 HIC524328:HIC589818 HRY524328:HRY589818 IBU524328:IBU589818 ILQ524328:ILQ589818 IVM524328:IVM589818 JFI524328:JFI589818 JPE524328:JPE589818 JZA524328:JZA589818 KIW524328:KIW589818 KSS524328:KSS589818 LCO524328:LCO589818 LMK524328:LMK589818 LWG524328:LWG589818 MGC524328:MGC589818 MPY524328:MPY589818 MZU524328:MZU589818 NJQ524328:NJQ589818 NTM524328:NTM589818 ODI524328:ODI589818 ONE524328:ONE589818 OXA524328:OXA589818 PGW524328:PGW589818 PQS524328:PQS589818 QAO524328:QAO589818 QKK524328:QKK589818 QUG524328:QUG589818 REC524328:REC589818 RNY524328:RNY589818 RXU524328:RXU589818 SHQ524328:SHQ589818 SRM524328:SRM589818 TBI524328:TBI589818 TLE524328:TLE589818 TVA524328:TVA589818 UEW524328:UEW589818 UOS524328:UOS589818 UYO524328:UYO589818 VIK524328:VIK589818 VSG524328:VSG589818 WCC524328:WCC589818 WLY524328:WLY589818 WVU524328:WVU589818 M589864:M655354 JI589864:JI655354 TE589864:TE655354 ADA589864:ADA655354 AMW589864:AMW655354 AWS589864:AWS655354 BGO589864:BGO655354 BQK589864:BQK655354 CAG589864:CAG655354 CKC589864:CKC655354 CTY589864:CTY655354 DDU589864:DDU655354 DNQ589864:DNQ655354 DXM589864:DXM655354 EHI589864:EHI655354 ERE589864:ERE655354 FBA589864:FBA655354 FKW589864:FKW655354 FUS589864:FUS655354 GEO589864:GEO655354 GOK589864:GOK655354 GYG589864:GYG655354 HIC589864:HIC655354 HRY589864:HRY655354 IBU589864:IBU655354 ILQ589864:ILQ655354 IVM589864:IVM655354 JFI589864:JFI655354 JPE589864:JPE655354 JZA589864:JZA655354 KIW589864:KIW655354 KSS589864:KSS655354 LCO589864:LCO655354 LMK589864:LMK655354 LWG589864:LWG655354 MGC589864:MGC655354 MPY589864:MPY655354 MZU589864:MZU655354 NJQ589864:NJQ655354 NTM589864:NTM655354 ODI589864:ODI655354 ONE589864:ONE655354 OXA589864:OXA655354 PGW589864:PGW655354 PQS589864:PQS655354 QAO589864:QAO655354 QKK589864:QKK655354 QUG589864:QUG655354 REC589864:REC655354 RNY589864:RNY655354 RXU589864:RXU655354 SHQ589864:SHQ655354 SRM589864:SRM655354 TBI589864:TBI655354 TLE589864:TLE655354 TVA589864:TVA655354 UEW589864:UEW655354 UOS589864:UOS655354 UYO589864:UYO655354 VIK589864:VIK655354 VSG589864:VSG655354 WCC589864:WCC655354 WLY589864:WLY655354 WVU589864:WVU655354 M655400:M720890 JI655400:JI720890 TE655400:TE720890 ADA655400:ADA720890 AMW655400:AMW720890 AWS655400:AWS720890 BGO655400:BGO720890 BQK655400:BQK720890 CAG655400:CAG720890 CKC655400:CKC720890 CTY655400:CTY720890 DDU655400:DDU720890 DNQ655400:DNQ720890 DXM655400:DXM720890 EHI655400:EHI720890 ERE655400:ERE720890 FBA655400:FBA720890 FKW655400:FKW720890 FUS655400:FUS720890 GEO655400:GEO720890 GOK655400:GOK720890 GYG655400:GYG720890 HIC655400:HIC720890 HRY655400:HRY720890 IBU655400:IBU720890 ILQ655400:ILQ720890 IVM655400:IVM720890 JFI655400:JFI720890 JPE655400:JPE720890 JZA655400:JZA720890 KIW655400:KIW720890 KSS655400:KSS720890 LCO655400:LCO720890 LMK655400:LMK720890 LWG655400:LWG720890 MGC655400:MGC720890 MPY655400:MPY720890 MZU655400:MZU720890 NJQ655400:NJQ720890 NTM655400:NTM720890 ODI655400:ODI720890 ONE655400:ONE720890 OXA655400:OXA720890 PGW655400:PGW720890 PQS655400:PQS720890 QAO655400:QAO720890 QKK655400:QKK720890 QUG655400:QUG720890 REC655400:REC720890 RNY655400:RNY720890 RXU655400:RXU720890 SHQ655400:SHQ720890 SRM655400:SRM720890 TBI655400:TBI720890 TLE655400:TLE720890 TVA655400:TVA720890 UEW655400:UEW720890 UOS655400:UOS720890 UYO655400:UYO720890 VIK655400:VIK720890 VSG655400:VSG720890 WCC655400:WCC720890 WLY655400:WLY720890 WVU655400:WVU720890 M720936:M786426 JI720936:JI786426 TE720936:TE786426 ADA720936:ADA786426 AMW720936:AMW786426 AWS720936:AWS786426 BGO720936:BGO786426 BQK720936:BQK786426 CAG720936:CAG786426 CKC720936:CKC786426 CTY720936:CTY786426 DDU720936:DDU786426 DNQ720936:DNQ786426 DXM720936:DXM786426 EHI720936:EHI786426 ERE720936:ERE786426 FBA720936:FBA786426 FKW720936:FKW786426 FUS720936:FUS786426 GEO720936:GEO786426 GOK720936:GOK786426 GYG720936:GYG786426 HIC720936:HIC786426 HRY720936:HRY786426 IBU720936:IBU786426 ILQ720936:ILQ786426 IVM720936:IVM786426 JFI720936:JFI786426 JPE720936:JPE786426 JZA720936:JZA786426 KIW720936:KIW786426 KSS720936:KSS786426 LCO720936:LCO786426 LMK720936:LMK786426 LWG720936:LWG786426 MGC720936:MGC786426 MPY720936:MPY786426 MZU720936:MZU786426 NJQ720936:NJQ786426 NTM720936:NTM786426 ODI720936:ODI786426 ONE720936:ONE786426 OXA720936:OXA786426 PGW720936:PGW786426 PQS720936:PQS786426 QAO720936:QAO786426 QKK720936:QKK786426 QUG720936:QUG786426 REC720936:REC786426 RNY720936:RNY786426 RXU720936:RXU786426 SHQ720936:SHQ786426 SRM720936:SRM786426 TBI720936:TBI786426 TLE720936:TLE786426 TVA720936:TVA786426 UEW720936:UEW786426 UOS720936:UOS786426 UYO720936:UYO786426 VIK720936:VIK786426 VSG720936:VSG786426 WCC720936:WCC786426 WLY720936:WLY786426 WVU720936:WVU786426 M786472:M851962 JI786472:JI851962 TE786472:TE851962 ADA786472:ADA851962 AMW786472:AMW851962 AWS786472:AWS851962 BGO786472:BGO851962 BQK786472:BQK851962 CAG786472:CAG851962 CKC786472:CKC851962 CTY786472:CTY851962 DDU786472:DDU851962 DNQ786472:DNQ851962 DXM786472:DXM851962 EHI786472:EHI851962 ERE786472:ERE851962 FBA786472:FBA851962 FKW786472:FKW851962 FUS786472:FUS851962 GEO786472:GEO851962 GOK786472:GOK851962 GYG786472:GYG851962 HIC786472:HIC851962 HRY786472:HRY851962 IBU786472:IBU851962 ILQ786472:ILQ851962 IVM786472:IVM851962 JFI786472:JFI851962 JPE786472:JPE851962 JZA786472:JZA851962 KIW786472:KIW851962 KSS786472:KSS851962 LCO786472:LCO851962 LMK786472:LMK851962 LWG786472:LWG851962 MGC786472:MGC851962 MPY786472:MPY851962 MZU786472:MZU851962 NJQ786472:NJQ851962 NTM786472:NTM851962 ODI786472:ODI851962 ONE786472:ONE851962 OXA786472:OXA851962 PGW786472:PGW851962 PQS786472:PQS851962 QAO786472:QAO851962 QKK786472:QKK851962 QUG786472:QUG851962 REC786472:REC851962 RNY786472:RNY851962 RXU786472:RXU851962 SHQ786472:SHQ851962 SRM786472:SRM851962 TBI786472:TBI851962 TLE786472:TLE851962 TVA786472:TVA851962 UEW786472:UEW851962 UOS786472:UOS851962 UYO786472:UYO851962 VIK786472:VIK851962 VSG786472:VSG851962 WCC786472:WCC851962 WLY786472:WLY851962 WVU786472:WVU851962 M852008:M917498 JI852008:JI917498 TE852008:TE917498 ADA852008:ADA917498 AMW852008:AMW917498 AWS852008:AWS917498 BGO852008:BGO917498 BQK852008:BQK917498 CAG852008:CAG917498 CKC852008:CKC917498 CTY852008:CTY917498 DDU852008:DDU917498 DNQ852008:DNQ917498 DXM852008:DXM917498 EHI852008:EHI917498 ERE852008:ERE917498 FBA852008:FBA917498 FKW852008:FKW917498 FUS852008:FUS917498 GEO852008:GEO917498 GOK852008:GOK917498 GYG852008:GYG917498 HIC852008:HIC917498 HRY852008:HRY917498 IBU852008:IBU917498 ILQ852008:ILQ917498 IVM852008:IVM917498 JFI852008:JFI917498 JPE852008:JPE917498 JZA852008:JZA917498 KIW852008:KIW917498 KSS852008:KSS917498 LCO852008:LCO917498 LMK852008:LMK917498 LWG852008:LWG917498 MGC852008:MGC917498 MPY852008:MPY917498 MZU852008:MZU917498 NJQ852008:NJQ917498 NTM852008:NTM917498 ODI852008:ODI917498 ONE852008:ONE917498 OXA852008:OXA917498 PGW852008:PGW917498 PQS852008:PQS917498 QAO852008:QAO917498 QKK852008:QKK917498 QUG852008:QUG917498 REC852008:REC917498 RNY852008:RNY917498 RXU852008:RXU917498 SHQ852008:SHQ917498 SRM852008:SRM917498 TBI852008:TBI917498 TLE852008:TLE917498 TVA852008:TVA917498 UEW852008:UEW917498 UOS852008:UOS917498 UYO852008:UYO917498 VIK852008:VIK917498 VSG852008:VSG917498 WCC852008:WCC917498 WLY852008:WLY917498 WVU852008:WVU917498 M917544:M983034 JI917544:JI983034 TE917544:TE983034 ADA917544:ADA983034 AMW917544:AMW983034 AWS917544:AWS983034 BGO917544:BGO983034 BQK917544:BQK983034 CAG917544:CAG983034 CKC917544:CKC983034 CTY917544:CTY983034 DDU917544:DDU983034 DNQ917544:DNQ983034 DXM917544:DXM983034 EHI917544:EHI983034 ERE917544:ERE983034 FBA917544:FBA983034 FKW917544:FKW983034 FUS917544:FUS983034 GEO917544:GEO983034 GOK917544:GOK983034 GYG917544:GYG983034 HIC917544:HIC983034 HRY917544:HRY983034 IBU917544:IBU983034 ILQ917544:ILQ983034 IVM917544:IVM983034 JFI917544:JFI983034 JPE917544:JPE983034 JZA917544:JZA983034 KIW917544:KIW983034 KSS917544:KSS983034 LCO917544:LCO983034 LMK917544:LMK983034 LWG917544:LWG983034 MGC917544:MGC983034 MPY917544:MPY983034 MZU917544:MZU983034 NJQ917544:NJQ983034 NTM917544:NTM983034 ODI917544:ODI983034 ONE917544:ONE983034 OXA917544:OXA983034 PGW917544:PGW983034 PQS917544:PQS983034 QAO917544:QAO983034 QKK917544:QKK983034 QUG917544:QUG983034 REC917544:REC983034 RNY917544:RNY983034 RXU917544:RXU983034 SHQ917544:SHQ983034 SRM917544:SRM983034 TBI917544:TBI983034 TLE917544:TLE983034 TVA917544:TVA983034 UEW917544:UEW983034 UOS917544:UOS983034 UYO917544:UYO983034 VIK917544:VIK983034 VSG917544:VSG983034 WCC917544:WCC983034 WLY917544:WLY983034 WVU917544:WVU983034 M983080:M1048576 JI983080:JI1048576 TE983080:TE1048576 ADA983080:ADA1048576 AMW983080:AMW1048576 AWS983080:AWS1048576 BGO983080:BGO1048576 BQK983080:BQK1048576 CAG983080:CAG1048576 CKC983080:CKC1048576 CTY983080:CTY1048576 DDU983080:DDU1048576 DNQ983080:DNQ1048576 DXM983080:DXM1048576 EHI983080:EHI1048576 ERE983080:ERE1048576 FBA983080:FBA1048576 FKW983080:FKW1048576 FUS983080:FUS1048576 GEO983080:GEO1048576 GOK983080:GOK1048576 GYG983080:GYG1048576 HIC983080:HIC1048576 HRY983080:HRY1048576 IBU983080:IBU1048576 ILQ983080:ILQ1048576 IVM983080:IVM1048576 JFI983080:JFI1048576 JPE983080:JPE1048576 JZA983080:JZA1048576 KIW983080:KIW1048576 KSS983080:KSS1048576 LCO983080:LCO1048576 LMK983080:LMK1048576 LWG983080:LWG1048576 MGC983080:MGC1048576 MPY983080:MPY1048576 MZU983080:MZU1048576 NJQ983080:NJQ1048576 NTM983080:NTM1048576 ODI983080:ODI1048576 ONE983080:ONE1048576 OXA983080:OXA1048576 PGW983080:PGW1048576 PQS983080:PQS1048576 QAO983080:QAO1048576 QKK983080:QKK1048576 QUG983080:QUG1048576 REC983080:REC1048576 RNY983080:RNY1048576 RXU983080:RXU1048576 SHQ983080:SHQ1048576 SRM983080:SRM1048576 TBI983080:TBI1048576 TLE983080:TLE1048576 TVA983080:TVA1048576 UEW983080:UEW1048576 UOS983080:UOS1048576 UYO983080:UYO1048576 VIK983080:VIK1048576 VSG983080:VSG1048576 WCC983080:WCC1048576 WLY983080:WLY1048576 WVU983080:WVU1048576 WVU50:WVU65530 WLY50:WLY65530 WCC50:WCC65530 VSG50:VSG65530 VIK50:VIK65530 UYO50:UYO65530 UOS50:UOS65530 UEW50:UEW65530 TVA50:TVA65530 TLE50:TLE65530 TBI50:TBI65530 SRM50:SRM65530 SHQ50:SHQ65530 RXU50:RXU65530 RNY50:RNY65530 REC50:REC65530 QUG50:QUG65530 QKK50:QKK65530 QAO50:QAO65530 PQS50:PQS65530 PGW50:PGW65530 OXA50:OXA65530 ONE50:ONE65530 ODI50:ODI65530 NTM50:NTM65530 NJQ50:NJQ65530 MZU50:MZU65530 MPY50:MPY65530 MGC50:MGC65530 LWG50:LWG65530 LMK50:LMK65530 LCO50:LCO65530 KSS50:KSS65530 KIW50:KIW65530 JZA50:JZA65530 JPE50:JPE65530 JFI50:JFI65530 IVM50:IVM65530 ILQ50:ILQ65530 IBU50:IBU65530 HRY50:HRY65530 HIC50:HIC65530 GYG50:GYG65530 GOK50:GOK65530 GEO50:GEO65530 FUS50:FUS65530 FKW50:FKW65530 FBA50:FBA65530 ERE50:ERE65530 EHI50:EHI65530 DXM50:DXM65530 DNQ50:DNQ65530 DDU50:DDU65530 CTY50:CTY65530 CKC50:CKC65530 CAG50:CAG65530 BQK50:BQK65530 BGO50:BGO65530 AWS50:AWS65530 AMW50:AMW65530 ADA50:ADA65530 TE50:TE65530 JI50:JI65530 M50:M65530" xr:uid="{2392B0C4-1A4A-4CFA-AD21-23B3D0BDCCFE}"/>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5E04-5AA6-465C-BE27-A8EF49305EED}">
  <dimension ref="A1:N49"/>
  <sheetViews>
    <sheetView workbookViewId="0">
      <selection sqref="A1:J1"/>
    </sheetView>
  </sheetViews>
  <sheetFormatPr defaultRowHeight="15" x14ac:dyDescent="0.25"/>
  <cols>
    <col min="1" max="1" width="7.5703125" customWidth="1"/>
    <col min="2" max="2" width="8.85546875" customWidth="1"/>
    <col min="3" max="3" width="40" customWidth="1"/>
    <col min="4" max="4" width="9.28515625" customWidth="1"/>
    <col min="5" max="7" width="16.7109375" hidden="1" customWidth="1"/>
    <col min="8" max="9" width="15.42578125" hidden="1" customWidth="1"/>
    <col min="10" max="10" width="21.42578125" customWidth="1"/>
    <col min="11" max="11" width="10.5703125" bestFit="1" customWidth="1"/>
    <col min="15" max="15" width="12.140625" customWidth="1"/>
    <col min="257" max="257" width="7.5703125" customWidth="1"/>
    <col min="258" max="258" width="8.85546875" customWidth="1"/>
    <col min="259" max="259" width="33.140625" customWidth="1"/>
    <col min="260" max="260" width="9.28515625" customWidth="1"/>
    <col min="261" max="265" width="0" hidden="1" customWidth="1"/>
    <col min="266" max="266" width="18.7109375" customWidth="1"/>
    <col min="267" max="267" width="10.5703125" bestFit="1" customWidth="1"/>
    <col min="271" max="271" width="12.140625" customWidth="1"/>
    <col min="513" max="513" width="7.5703125" customWidth="1"/>
    <col min="514" max="514" width="8.85546875" customWidth="1"/>
    <col min="515" max="515" width="33.140625" customWidth="1"/>
    <col min="516" max="516" width="9.28515625" customWidth="1"/>
    <col min="517" max="521" width="0" hidden="1" customWidth="1"/>
    <col min="522" max="522" width="18.7109375" customWidth="1"/>
    <col min="523" max="523" width="10.5703125" bestFit="1" customWidth="1"/>
    <col min="527" max="527" width="12.140625" customWidth="1"/>
    <col min="769" max="769" width="7.5703125" customWidth="1"/>
    <col min="770" max="770" width="8.85546875" customWidth="1"/>
    <col min="771" max="771" width="33.140625" customWidth="1"/>
    <col min="772" max="772" width="9.28515625" customWidth="1"/>
    <col min="773" max="777" width="0" hidden="1" customWidth="1"/>
    <col min="778" max="778" width="18.7109375" customWidth="1"/>
    <col min="779" max="779" width="10.5703125" bestFit="1" customWidth="1"/>
    <col min="783" max="783" width="12.140625" customWidth="1"/>
    <col min="1025" max="1025" width="7.5703125" customWidth="1"/>
    <col min="1026" max="1026" width="8.85546875" customWidth="1"/>
    <col min="1027" max="1027" width="33.140625" customWidth="1"/>
    <col min="1028" max="1028" width="9.28515625" customWidth="1"/>
    <col min="1029" max="1033" width="0" hidden="1" customWidth="1"/>
    <col min="1034" max="1034" width="18.7109375" customWidth="1"/>
    <col min="1035" max="1035" width="10.5703125" bestFit="1" customWidth="1"/>
    <col min="1039" max="1039" width="12.140625" customWidth="1"/>
    <col min="1281" max="1281" width="7.5703125" customWidth="1"/>
    <col min="1282" max="1282" width="8.85546875" customWidth="1"/>
    <col min="1283" max="1283" width="33.140625" customWidth="1"/>
    <col min="1284" max="1284" width="9.28515625" customWidth="1"/>
    <col min="1285" max="1289" width="0" hidden="1" customWidth="1"/>
    <col min="1290" max="1290" width="18.7109375" customWidth="1"/>
    <col min="1291" max="1291" width="10.5703125" bestFit="1" customWidth="1"/>
    <col min="1295" max="1295" width="12.140625" customWidth="1"/>
    <col min="1537" max="1537" width="7.5703125" customWidth="1"/>
    <col min="1538" max="1538" width="8.85546875" customWidth="1"/>
    <col min="1539" max="1539" width="33.140625" customWidth="1"/>
    <col min="1540" max="1540" width="9.28515625" customWidth="1"/>
    <col min="1541" max="1545" width="0" hidden="1" customWidth="1"/>
    <col min="1546" max="1546" width="18.7109375" customWidth="1"/>
    <col min="1547" max="1547" width="10.5703125" bestFit="1" customWidth="1"/>
    <col min="1551" max="1551" width="12.140625" customWidth="1"/>
    <col min="1793" max="1793" width="7.5703125" customWidth="1"/>
    <col min="1794" max="1794" width="8.85546875" customWidth="1"/>
    <col min="1795" max="1795" width="33.140625" customWidth="1"/>
    <col min="1796" max="1796" width="9.28515625" customWidth="1"/>
    <col min="1797" max="1801" width="0" hidden="1" customWidth="1"/>
    <col min="1802" max="1802" width="18.7109375" customWidth="1"/>
    <col min="1803" max="1803" width="10.5703125" bestFit="1" customWidth="1"/>
    <col min="1807" max="1807" width="12.140625" customWidth="1"/>
    <col min="2049" max="2049" width="7.5703125" customWidth="1"/>
    <col min="2050" max="2050" width="8.85546875" customWidth="1"/>
    <col min="2051" max="2051" width="33.140625" customWidth="1"/>
    <col min="2052" max="2052" width="9.28515625" customWidth="1"/>
    <col min="2053" max="2057" width="0" hidden="1" customWidth="1"/>
    <col min="2058" max="2058" width="18.7109375" customWidth="1"/>
    <col min="2059" max="2059" width="10.5703125" bestFit="1" customWidth="1"/>
    <col min="2063" max="2063" width="12.140625" customWidth="1"/>
    <col min="2305" max="2305" width="7.5703125" customWidth="1"/>
    <col min="2306" max="2306" width="8.85546875" customWidth="1"/>
    <col min="2307" max="2307" width="33.140625" customWidth="1"/>
    <col min="2308" max="2308" width="9.28515625" customWidth="1"/>
    <col min="2309" max="2313" width="0" hidden="1" customWidth="1"/>
    <col min="2314" max="2314" width="18.7109375" customWidth="1"/>
    <col min="2315" max="2315" width="10.5703125" bestFit="1" customWidth="1"/>
    <col min="2319" max="2319" width="12.140625" customWidth="1"/>
    <col min="2561" max="2561" width="7.5703125" customWidth="1"/>
    <col min="2562" max="2562" width="8.85546875" customWidth="1"/>
    <col min="2563" max="2563" width="33.140625" customWidth="1"/>
    <col min="2564" max="2564" width="9.28515625" customWidth="1"/>
    <col min="2565" max="2569" width="0" hidden="1" customWidth="1"/>
    <col min="2570" max="2570" width="18.7109375" customWidth="1"/>
    <col min="2571" max="2571" width="10.5703125" bestFit="1" customWidth="1"/>
    <col min="2575" max="2575" width="12.140625" customWidth="1"/>
    <col min="2817" max="2817" width="7.5703125" customWidth="1"/>
    <col min="2818" max="2818" width="8.85546875" customWidth="1"/>
    <col min="2819" max="2819" width="33.140625" customWidth="1"/>
    <col min="2820" max="2820" width="9.28515625" customWidth="1"/>
    <col min="2821" max="2825" width="0" hidden="1" customWidth="1"/>
    <col min="2826" max="2826" width="18.7109375" customWidth="1"/>
    <col min="2827" max="2827" width="10.5703125" bestFit="1" customWidth="1"/>
    <col min="2831" max="2831" width="12.140625" customWidth="1"/>
    <col min="3073" max="3073" width="7.5703125" customWidth="1"/>
    <col min="3074" max="3074" width="8.85546875" customWidth="1"/>
    <col min="3075" max="3075" width="33.140625" customWidth="1"/>
    <col min="3076" max="3076" width="9.28515625" customWidth="1"/>
    <col min="3077" max="3081" width="0" hidden="1" customWidth="1"/>
    <col min="3082" max="3082" width="18.7109375" customWidth="1"/>
    <col min="3083" max="3083" width="10.5703125" bestFit="1" customWidth="1"/>
    <col min="3087" max="3087" width="12.140625" customWidth="1"/>
    <col min="3329" max="3329" width="7.5703125" customWidth="1"/>
    <col min="3330" max="3330" width="8.85546875" customWidth="1"/>
    <col min="3331" max="3331" width="33.140625" customWidth="1"/>
    <col min="3332" max="3332" width="9.28515625" customWidth="1"/>
    <col min="3333" max="3337" width="0" hidden="1" customWidth="1"/>
    <col min="3338" max="3338" width="18.7109375" customWidth="1"/>
    <col min="3339" max="3339" width="10.5703125" bestFit="1" customWidth="1"/>
    <col min="3343" max="3343" width="12.140625" customWidth="1"/>
    <col min="3585" max="3585" width="7.5703125" customWidth="1"/>
    <col min="3586" max="3586" width="8.85546875" customWidth="1"/>
    <col min="3587" max="3587" width="33.140625" customWidth="1"/>
    <col min="3588" max="3588" width="9.28515625" customWidth="1"/>
    <col min="3589" max="3593" width="0" hidden="1" customWidth="1"/>
    <col min="3594" max="3594" width="18.7109375" customWidth="1"/>
    <col min="3595" max="3595" width="10.5703125" bestFit="1" customWidth="1"/>
    <col min="3599" max="3599" width="12.140625" customWidth="1"/>
    <col min="3841" max="3841" width="7.5703125" customWidth="1"/>
    <col min="3842" max="3842" width="8.85546875" customWidth="1"/>
    <col min="3843" max="3843" width="33.140625" customWidth="1"/>
    <col min="3844" max="3844" width="9.28515625" customWidth="1"/>
    <col min="3845" max="3849" width="0" hidden="1" customWidth="1"/>
    <col min="3850" max="3850" width="18.7109375" customWidth="1"/>
    <col min="3851" max="3851" width="10.5703125" bestFit="1" customWidth="1"/>
    <col min="3855" max="3855" width="12.140625" customWidth="1"/>
    <col min="4097" max="4097" width="7.5703125" customWidth="1"/>
    <col min="4098" max="4098" width="8.85546875" customWidth="1"/>
    <col min="4099" max="4099" width="33.140625" customWidth="1"/>
    <col min="4100" max="4100" width="9.28515625" customWidth="1"/>
    <col min="4101" max="4105" width="0" hidden="1" customWidth="1"/>
    <col min="4106" max="4106" width="18.7109375" customWidth="1"/>
    <col min="4107" max="4107" width="10.5703125" bestFit="1" customWidth="1"/>
    <col min="4111" max="4111" width="12.140625" customWidth="1"/>
    <col min="4353" max="4353" width="7.5703125" customWidth="1"/>
    <col min="4354" max="4354" width="8.85546875" customWidth="1"/>
    <col min="4355" max="4355" width="33.140625" customWidth="1"/>
    <col min="4356" max="4356" width="9.28515625" customWidth="1"/>
    <col min="4357" max="4361" width="0" hidden="1" customWidth="1"/>
    <col min="4362" max="4362" width="18.7109375" customWidth="1"/>
    <col min="4363" max="4363" width="10.5703125" bestFit="1" customWidth="1"/>
    <col min="4367" max="4367" width="12.140625" customWidth="1"/>
    <col min="4609" max="4609" width="7.5703125" customWidth="1"/>
    <col min="4610" max="4610" width="8.85546875" customWidth="1"/>
    <col min="4611" max="4611" width="33.140625" customWidth="1"/>
    <col min="4612" max="4612" width="9.28515625" customWidth="1"/>
    <col min="4613" max="4617" width="0" hidden="1" customWidth="1"/>
    <col min="4618" max="4618" width="18.7109375" customWidth="1"/>
    <col min="4619" max="4619" width="10.5703125" bestFit="1" customWidth="1"/>
    <col min="4623" max="4623" width="12.140625" customWidth="1"/>
    <col min="4865" max="4865" width="7.5703125" customWidth="1"/>
    <col min="4866" max="4866" width="8.85546875" customWidth="1"/>
    <col min="4867" max="4867" width="33.140625" customWidth="1"/>
    <col min="4868" max="4868" width="9.28515625" customWidth="1"/>
    <col min="4869" max="4873" width="0" hidden="1" customWidth="1"/>
    <col min="4874" max="4874" width="18.7109375" customWidth="1"/>
    <col min="4875" max="4875" width="10.5703125" bestFit="1" customWidth="1"/>
    <col min="4879" max="4879" width="12.140625" customWidth="1"/>
    <col min="5121" max="5121" width="7.5703125" customWidth="1"/>
    <col min="5122" max="5122" width="8.85546875" customWidth="1"/>
    <col min="5123" max="5123" width="33.140625" customWidth="1"/>
    <col min="5124" max="5124" width="9.28515625" customWidth="1"/>
    <col min="5125" max="5129" width="0" hidden="1" customWidth="1"/>
    <col min="5130" max="5130" width="18.7109375" customWidth="1"/>
    <col min="5131" max="5131" width="10.5703125" bestFit="1" customWidth="1"/>
    <col min="5135" max="5135" width="12.140625" customWidth="1"/>
    <col min="5377" max="5377" width="7.5703125" customWidth="1"/>
    <col min="5378" max="5378" width="8.85546875" customWidth="1"/>
    <col min="5379" max="5379" width="33.140625" customWidth="1"/>
    <col min="5380" max="5380" width="9.28515625" customWidth="1"/>
    <col min="5381" max="5385" width="0" hidden="1" customWidth="1"/>
    <col min="5386" max="5386" width="18.7109375" customWidth="1"/>
    <col min="5387" max="5387" width="10.5703125" bestFit="1" customWidth="1"/>
    <col min="5391" max="5391" width="12.140625" customWidth="1"/>
    <col min="5633" max="5633" width="7.5703125" customWidth="1"/>
    <col min="5634" max="5634" width="8.85546875" customWidth="1"/>
    <col min="5635" max="5635" width="33.140625" customWidth="1"/>
    <col min="5636" max="5636" width="9.28515625" customWidth="1"/>
    <col min="5637" max="5641" width="0" hidden="1" customWidth="1"/>
    <col min="5642" max="5642" width="18.7109375" customWidth="1"/>
    <col min="5643" max="5643" width="10.5703125" bestFit="1" customWidth="1"/>
    <col min="5647" max="5647" width="12.140625" customWidth="1"/>
    <col min="5889" max="5889" width="7.5703125" customWidth="1"/>
    <col min="5890" max="5890" width="8.85546875" customWidth="1"/>
    <col min="5891" max="5891" width="33.140625" customWidth="1"/>
    <col min="5892" max="5892" width="9.28515625" customWidth="1"/>
    <col min="5893" max="5897" width="0" hidden="1" customWidth="1"/>
    <col min="5898" max="5898" width="18.7109375" customWidth="1"/>
    <col min="5899" max="5899" width="10.5703125" bestFit="1" customWidth="1"/>
    <col min="5903" max="5903" width="12.140625" customWidth="1"/>
    <col min="6145" max="6145" width="7.5703125" customWidth="1"/>
    <col min="6146" max="6146" width="8.85546875" customWidth="1"/>
    <col min="6147" max="6147" width="33.140625" customWidth="1"/>
    <col min="6148" max="6148" width="9.28515625" customWidth="1"/>
    <col min="6149" max="6153" width="0" hidden="1" customWidth="1"/>
    <col min="6154" max="6154" width="18.7109375" customWidth="1"/>
    <col min="6155" max="6155" width="10.5703125" bestFit="1" customWidth="1"/>
    <col min="6159" max="6159" width="12.140625" customWidth="1"/>
    <col min="6401" max="6401" width="7.5703125" customWidth="1"/>
    <col min="6402" max="6402" width="8.85546875" customWidth="1"/>
    <col min="6403" max="6403" width="33.140625" customWidth="1"/>
    <col min="6404" max="6404" width="9.28515625" customWidth="1"/>
    <col min="6405" max="6409" width="0" hidden="1" customWidth="1"/>
    <col min="6410" max="6410" width="18.7109375" customWidth="1"/>
    <col min="6411" max="6411" width="10.5703125" bestFit="1" customWidth="1"/>
    <col min="6415" max="6415" width="12.140625" customWidth="1"/>
    <col min="6657" max="6657" width="7.5703125" customWidth="1"/>
    <col min="6658" max="6658" width="8.85546875" customWidth="1"/>
    <col min="6659" max="6659" width="33.140625" customWidth="1"/>
    <col min="6660" max="6660" width="9.28515625" customWidth="1"/>
    <col min="6661" max="6665" width="0" hidden="1" customWidth="1"/>
    <col min="6666" max="6666" width="18.7109375" customWidth="1"/>
    <col min="6667" max="6667" width="10.5703125" bestFit="1" customWidth="1"/>
    <col min="6671" max="6671" width="12.140625" customWidth="1"/>
    <col min="6913" max="6913" width="7.5703125" customWidth="1"/>
    <col min="6914" max="6914" width="8.85546875" customWidth="1"/>
    <col min="6915" max="6915" width="33.140625" customWidth="1"/>
    <col min="6916" max="6916" width="9.28515625" customWidth="1"/>
    <col min="6917" max="6921" width="0" hidden="1" customWidth="1"/>
    <col min="6922" max="6922" width="18.7109375" customWidth="1"/>
    <col min="6923" max="6923" width="10.5703125" bestFit="1" customWidth="1"/>
    <col min="6927" max="6927" width="12.140625" customWidth="1"/>
    <col min="7169" max="7169" width="7.5703125" customWidth="1"/>
    <col min="7170" max="7170" width="8.85546875" customWidth="1"/>
    <col min="7171" max="7171" width="33.140625" customWidth="1"/>
    <col min="7172" max="7172" width="9.28515625" customWidth="1"/>
    <col min="7173" max="7177" width="0" hidden="1" customWidth="1"/>
    <col min="7178" max="7178" width="18.7109375" customWidth="1"/>
    <col min="7179" max="7179" width="10.5703125" bestFit="1" customWidth="1"/>
    <col min="7183" max="7183" width="12.140625" customWidth="1"/>
    <col min="7425" max="7425" width="7.5703125" customWidth="1"/>
    <col min="7426" max="7426" width="8.85546875" customWidth="1"/>
    <col min="7427" max="7427" width="33.140625" customWidth="1"/>
    <col min="7428" max="7428" width="9.28515625" customWidth="1"/>
    <col min="7429" max="7433" width="0" hidden="1" customWidth="1"/>
    <col min="7434" max="7434" width="18.7109375" customWidth="1"/>
    <col min="7435" max="7435" width="10.5703125" bestFit="1" customWidth="1"/>
    <col min="7439" max="7439" width="12.140625" customWidth="1"/>
    <col min="7681" max="7681" width="7.5703125" customWidth="1"/>
    <col min="7682" max="7682" width="8.85546875" customWidth="1"/>
    <col min="7683" max="7683" width="33.140625" customWidth="1"/>
    <col min="7684" max="7684" width="9.28515625" customWidth="1"/>
    <col min="7685" max="7689" width="0" hidden="1" customWidth="1"/>
    <col min="7690" max="7690" width="18.7109375" customWidth="1"/>
    <col min="7691" max="7691" width="10.5703125" bestFit="1" customWidth="1"/>
    <col min="7695" max="7695" width="12.140625" customWidth="1"/>
    <col min="7937" max="7937" width="7.5703125" customWidth="1"/>
    <col min="7938" max="7938" width="8.85546875" customWidth="1"/>
    <col min="7939" max="7939" width="33.140625" customWidth="1"/>
    <col min="7940" max="7940" width="9.28515625" customWidth="1"/>
    <col min="7941" max="7945" width="0" hidden="1" customWidth="1"/>
    <col min="7946" max="7946" width="18.7109375" customWidth="1"/>
    <col min="7947" max="7947" width="10.5703125" bestFit="1" customWidth="1"/>
    <col min="7951" max="7951" width="12.140625" customWidth="1"/>
    <col min="8193" max="8193" width="7.5703125" customWidth="1"/>
    <col min="8194" max="8194" width="8.85546875" customWidth="1"/>
    <col min="8195" max="8195" width="33.140625" customWidth="1"/>
    <col min="8196" max="8196" width="9.28515625" customWidth="1"/>
    <col min="8197" max="8201" width="0" hidden="1" customWidth="1"/>
    <col min="8202" max="8202" width="18.7109375" customWidth="1"/>
    <col min="8203" max="8203" width="10.5703125" bestFit="1" customWidth="1"/>
    <col min="8207" max="8207" width="12.140625" customWidth="1"/>
    <col min="8449" max="8449" width="7.5703125" customWidth="1"/>
    <col min="8450" max="8450" width="8.85546875" customWidth="1"/>
    <col min="8451" max="8451" width="33.140625" customWidth="1"/>
    <col min="8452" max="8452" width="9.28515625" customWidth="1"/>
    <col min="8453" max="8457" width="0" hidden="1" customWidth="1"/>
    <col min="8458" max="8458" width="18.7109375" customWidth="1"/>
    <col min="8459" max="8459" width="10.5703125" bestFit="1" customWidth="1"/>
    <col min="8463" max="8463" width="12.140625" customWidth="1"/>
    <col min="8705" max="8705" width="7.5703125" customWidth="1"/>
    <col min="8706" max="8706" width="8.85546875" customWidth="1"/>
    <col min="8707" max="8707" width="33.140625" customWidth="1"/>
    <col min="8708" max="8708" width="9.28515625" customWidth="1"/>
    <col min="8709" max="8713" width="0" hidden="1" customWidth="1"/>
    <col min="8714" max="8714" width="18.7109375" customWidth="1"/>
    <col min="8715" max="8715" width="10.5703125" bestFit="1" customWidth="1"/>
    <col min="8719" max="8719" width="12.140625" customWidth="1"/>
    <col min="8961" max="8961" width="7.5703125" customWidth="1"/>
    <col min="8962" max="8962" width="8.85546875" customWidth="1"/>
    <col min="8963" max="8963" width="33.140625" customWidth="1"/>
    <col min="8964" max="8964" width="9.28515625" customWidth="1"/>
    <col min="8965" max="8969" width="0" hidden="1" customWidth="1"/>
    <col min="8970" max="8970" width="18.7109375" customWidth="1"/>
    <col min="8971" max="8971" width="10.5703125" bestFit="1" customWidth="1"/>
    <col min="8975" max="8975" width="12.140625" customWidth="1"/>
    <col min="9217" max="9217" width="7.5703125" customWidth="1"/>
    <col min="9218" max="9218" width="8.85546875" customWidth="1"/>
    <col min="9219" max="9219" width="33.140625" customWidth="1"/>
    <col min="9220" max="9220" width="9.28515625" customWidth="1"/>
    <col min="9221" max="9225" width="0" hidden="1" customWidth="1"/>
    <col min="9226" max="9226" width="18.7109375" customWidth="1"/>
    <col min="9227" max="9227" width="10.5703125" bestFit="1" customWidth="1"/>
    <col min="9231" max="9231" width="12.140625" customWidth="1"/>
    <col min="9473" max="9473" width="7.5703125" customWidth="1"/>
    <col min="9474" max="9474" width="8.85546875" customWidth="1"/>
    <col min="9475" max="9475" width="33.140625" customWidth="1"/>
    <col min="9476" max="9476" width="9.28515625" customWidth="1"/>
    <col min="9477" max="9481" width="0" hidden="1" customWidth="1"/>
    <col min="9482" max="9482" width="18.7109375" customWidth="1"/>
    <col min="9483" max="9483" width="10.5703125" bestFit="1" customWidth="1"/>
    <col min="9487" max="9487" width="12.140625" customWidth="1"/>
    <col min="9729" max="9729" width="7.5703125" customWidth="1"/>
    <col min="9730" max="9730" width="8.85546875" customWidth="1"/>
    <col min="9731" max="9731" width="33.140625" customWidth="1"/>
    <col min="9732" max="9732" width="9.28515625" customWidth="1"/>
    <col min="9733" max="9737" width="0" hidden="1" customWidth="1"/>
    <col min="9738" max="9738" width="18.7109375" customWidth="1"/>
    <col min="9739" max="9739" width="10.5703125" bestFit="1" customWidth="1"/>
    <col min="9743" max="9743" width="12.140625" customWidth="1"/>
    <col min="9985" max="9985" width="7.5703125" customWidth="1"/>
    <col min="9986" max="9986" width="8.85546875" customWidth="1"/>
    <col min="9987" max="9987" width="33.140625" customWidth="1"/>
    <col min="9988" max="9988" width="9.28515625" customWidth="1"/>
    <col min="9989" max="9993" width="0" hidden="1" customWidth="1"/>
    <col min="9994" max="9994" width="18.7109375" customWidth="1"/>
    <col min="9995" max="9995" width="10.5703125" bestFit="1" customWidth="1"/>
    <col min="9999" max="9999" width="12.140625" customWidth="1"/>
    <col min="10241" max="10241" width="7.5703125" customWidth="1"/>
    <col min="10242" max="10242" width="8.85546875" customWidth="1"/>
    <col min="10243" max="10243" width="33.140625" customWidth="1"/>
    <col min="10244" max="10244" width="9.28515625" customWidth="1"/>
    <col min="10245" max="10249" width="0" hidden="1" customWidth="1"/>
    <col min="10250" max="10250" width="18.7109375" customWidth="1"/>
    <col min="10251" max="10251" width="10.5703125" bestFit="1" customWidth="1"/>
    <col min="10255" max="10255" width="12.140625" customWidth="1"/>
    <col min="10497" max="10497" width="7.5703125" customWidth="1"/>
    <col min="10498" max="10498" width="8.85546875" customWidth="1"/>
    <col min="10499" max="10499" width="33.140625" customWidth="1"/>
    <col min="10500" max="10500" width="9.28515625" customWidth="1"/>
    <col min="10501" max="10505" width="0" hidden="1" customWidth="1"/>
    <col min="10506" max="10506" width="18.7109375" customWidth="1"/>
    <col min="10507" max="10507" width="10.5703125" bestFit="1" customWidth="1"/>
    <col min="10511" max="10511" width="12.140625" customWidth="1"/>
    <col min="10753" max="10753" width="7.5703125" customWidth="1"/>
    <col min="10754" max="10754" width="8.85546875" customWidth="1"/>
    <col min="10755" max="10755" width="33.140625" customWidth="1"/>
    <col min="10756" max="10756" width="9.28515625" customWidth="1"/>
    <col min="10757" max="10761" width="0" hidden="1" customWidth="1"/>
    <col min="10762" max="10762" width="18.7109375" customWidth="1"/>
    <col min="10763" max="10763" width="10.5703125" bestFit="1" customWidth="1"/>
    <col min="10767" max="10767" width="12.140625" customWidth="1"/>
    <col min="11009" max="11009" width="7.5703125" customWidth="1"/>
    <col min="11010" max="11010" width="8.85546875" customWidth="1"/>
    <col min="11011" max="11011" width="33.140625" customWidth="1"/>
    <col min="11012" max="11012" width="9.28515625" customWidth="1"/>
    <col min="11013" max="11017" width="0" hidden="1" customWidth="1"/>
    <col min="11018" max="11018" width="18.7109375" customWidth="1"/>
    <col min="11019" max="11019" width="10.5703125" bestFit="1" customWidth="1"/>
    <col min="11023" max="11023" width="12.140625" customWidth="1"/>
    <col min="11265" max="11265" width="7.5703125" customWidth="1"/>
    <col min="11266" max="11266" width="8.85546875" customWidth="1"/>
    <col min="11267" max="11267" width="33.140625" customWidth="1"/>
    <col min="11268" max="11268" width="9.28515625" customWidth="1"/>
    <col min="11269" max="11273" width="0" hidden="1" customWidth="1"/>
    <col min="11274" max="11274" width="18.7109375" customWidth="1"/>
    <col min="11275" max="11275" width="10.5703125" bestFit="1" customWidth="1"/>
    <col min="11279" max="11279" width="12.140625" customWidth="1"/>
    <col min="11521" max="11521" width="7.5703125" customWidth="1"/>
    <col min="11522" max="11522" width="8.85546875" customWidth="1"/>
    <col min="11523" max="11523" width="33.140625" customWidth="1"/>
    <col min="11524" max="11524" width="9.28515625" customWidth="1"/>
    <col min="11525" max="11529" width="0" hidden="1" customWidth="1"/>
    <col min="11530" max="11530" width="18.7109375" customWidth="1"/>
    <col min="11531" max="11531" width="10.5703125" bestFit="1" customWidth="1"/>
    <col min="11535" max="11535" width="12.140625" customWidth="1"/>
    <col min="11777" max="11777" width="7.5703125" customWidth="1"/>
    <col min="11778" max="11778" width="8.85546875" customWidth="1"/>
    <col min="11779" max="11779" width="33.140625" customWidth="1"/>
    <col min="11780" max="11780" width="9.28515625" customWidth="1"/>
    <col min="11781" max="11785" width="0" hidden="1" customWidth="1"/>
    <col min="11786" max="11786" width="18.7109375" customWidth="1"/>
    <col min="11787" max="11787" width="10.5703125" bestFit="1" customWidth="1"/>
    <col min="11791" max="11791" width="12.140625" customWidth="1"/>
    <col min="12033" max="12033" width="7.5703125" customWidth="1"/>
    <col min="12034" max="12034" width="8.85546875" customWidth="1"/>
    <col min="12035" max="12035" width="33.140625" customWidth="1"/>
    <col min="12036" max="12036" width="9.28515625" customWidth="1"/>
    <col min="12037" max="12041" width="0" hidden="1" customWidth="1"/>
    <col min="12042" max="12042" width="18.7109375" customWidth="1"/>
    <col min="12043" max="12043" width="10.5703125" bestFit="1" customWidth="1"/>
    <col min="12047" max="12047" width="12.140625" customWidth="1"/>
    <col min="12289" max="12289" width="7.5703125" customWidth="1"/>
    <col min="12290" max="12290" width="8.85546875" customWidth="1"/>
    <col min="12291" max="12291" width="33.140625" customWidth="1"/>
    <col min="12292" max="12292" width="9.28515625" customWidth="1"/>
    <col min="12293" max="12297" width="0" hidden="1" customWidth="1"/>
    <col min="12298" max="12298" width="18.7109375" customWidth="1"/>
    <col min="12299" max="12299" width="10.5703125" bestFit="1" customWidth="1"/>
    <col min="12303" max="12303" width="12.140625" customWidth="1"/>
    <col min="12545" max="12545" width="7.5703125" customWidth="1"/>
    <col min="12546" max="12546" width="8.85546875" customWidth="1"/>
    <col min="12547" max="12547" width="33.140625" customWidth="1"/>
    <col min="12548" max="12548" width="9.28515625" customWidth="1"/>
    <col min="12549" max="12553" width="0" hidden="1" customWidth="1"/>
    <col min="12554" max="12554" width="18.7109375" customWidth="1"/>
    <col min="12555" max="12555" width="10.5703125" bestFit="1" customWidth="1"/>
    <col min="12559" max="12559" width="12.140625" customWidth="1"/>
    <col min="12801" max="12801" width="7.5703125" customWidth="1"/>
    <col min="12802" max="12802" width="8.85546875" customWidth="1"/>
    <col min="12803" max="12803" width="33.140625" customWidth="1"/>
    <col min="12804" max="12804" width="9.28515625" customWidth="1"/>
    <col min="12805" max="12809" width="0" hidden="1" customWidth="1"/>
    <col min="12810" max="12810" width="18.7109375" customWidth="1"/>
    <col min="12811" max="12811" width="10.5703125" bestFit="1" customWidth="1"/>
    <col min="12815" max="12815" width="12.140625" customWidth="1"/>
    <col min="13057" max="13057" width="7.5703125" customWidth="1"/>
    <col min="13058" max="13058" width="8.85546875" customWidth="1"/>
    <col min="13059" max="13059" width="33.140625" customWidth="1"/>
    <col min="13060" max="13060" width="9.28515625" customWidth="1"/>
    <col min="13061" max="13065" width="0" hidden="1" customWidth="1"/>
    <col min="13066" max="13066" width="18.7109375" customWidth="1"/>
    <col min="13067" max="13067" width="10.5703125" bestFit="1" customWidth="1"/>
    <col min="13071" max="13071" width="12.140625" customWidth="1"/>
    <col min="13313" max="13313" width="7.5703125" customWidth="1"/>
    <col min="13314" max="13314" width="8.85546875" customWidth="1"/>
    <col min="13315" max="13315" width="33.140625" customWidth="1"/>
    <col min="13316" max="13316" width="9.28515625" customWidth="1"/>
    <col min="13317" max="13321" width="0" hidden="1" customWidth="1"/>
    <col min="13322" max="13322" width="18.7109375" customWidth="1"/>
    <col min="13323" max="13323" width="10.5703125" bestFit="1" customWidth="1"/>
    <col min="13327" max="13327" width="12.140625" customWidth="1"/>
    <col min="13569" max="13569" width="7.5703125" customWidth="1"/>
    <col min="13570" max="13570" width="8.85546875" customWidth="1"/>
    <col min="13571" max="13571" width="33.140625" customWidth="1"/>
    <col min="13572" max="13572" width="9.28515625" customWidth="1"/>
    <col min="13573" max="13577" width="0" hidden="1" customWidth="1"/>
    <col min="13578" max="13578" width="18.7109375" customWidth="1"/>
    <col min="13579" max="13579" width="10.5703125" bestFit="1" customWidth="1"/>
    <col min="13583" max="13583" width="12.140625" customWidth="1"/>
    <col min="13825" max="13825" width="7.5703125" customWidth="1"/>
    <col min="13826" max="13826" width="8.85546875" customWidth="1"/>
    <col min="13827" max="13827" width="33.140625" customWidth="1"/>
    <col min="13828" max="13828" width="9.28515625" customWidth="1"/>
    <col min="13829" max="13833" width="0" hidden="1" customWidth="1"/>
    <col min="13834" max="13834" width="18.7109375" customWidth="1"/>
    <col min="13835" max="13835" width="10.5703125" bestFit="1" customWidth="1"/>
    <col min="13839" max="13839" width="12.140625" customWidth="1"/>
    <col min="14081" max="14081" width="7.5703125" customWidth="1"/>
    <col min="14082" max="14082" width="8.85546875" customWidth="1"/>
    <col min="14083" max="14083" width="33.140625" customWidth="1"/>
    <col min="14084" max="14084" width="9.28515625" customWidth="1"/>
    <col min="14085" max="14089" width="0" hidden="1" customWidth="1"/>
    <col min="14090" max="14090" width="18.7109375" customWidth="1"/>
    <col min="14091" max="14091" width="10.5703125" bestFit="1" customWidth="1"/>
    <col min="14095" max="14095" width="12.140625" customWidth="1"/>
    <col min="14337" max="14337" width="7.5703125" customWidth="1"/>
    <col min="14338" max="14338" width="8.85546875" customWidth="1"/>
    <col min="14339" max="14339" width="33.140625" customWidth="1"/>
    <col min="14340" max="14340" width="9.28515625" customWidth="1"/>
    <col min="14341" max="14345" width="0" hidden="1" customWidth="1"/>
    <col min="14346" max="14346" width="18.7109375" customWidth="1"/>
    <col min="14347" max="14347" width="10.5703125" bestFit="1" customWidth="1"/>
    <col min="14351" max="14351" width="12.140625" customWidth="1"/>
    <col min="14593" max="14593" width="7.5703125" customWidth="1"/>
    <col min="14594" max="14594" width="8.85546875" customWidth="1"/>
    <col min="14595" max="14595" width="33.140625" customWidth="1"/>
    <col min="14596" max="14596" width="9.28515625" customWidth="1"/>
    <col min="14597" max="14601" width="0" hidden="1" customWidth="1"/>
    <col min="14602" max="14602" width="18.7109375" customWidth="1"/>
    <col min="14603" max="14603" width="10.5703125" bestFit="1" customWidth="1"/>
    <col min="14607" max="14607" width="12.140625" customWidth="1"/>
    <col min="14849" max="14849" width="7.5703125" customWidth="1"/>
    <col min="14850" max="14850" width="8.85546875" customWidth="1"/>
    <col min="14851" max="14851" width="33.140625" customWidth="1"/>
    <col min="14852" max="14852" width="9.28515625" customWidth="1"/>
    <col min="14853" max="14857" width="0" hidden="1" customWidth="1"/>
    <col min="14858" max="14858" width="18.7109375" customWidth="1"/>
    <col min="14859" max="14859" width="10.5703125" bestFit="1" customWidth="1"/>
    <col min="14863" max="14863" width="12.140625" customWidth="1"/>
    <col min="15105" max="15105" width="7.5703125" customWidth="1"/>
    <col min="15106" max="15106" width="8.85546875" customWidth="1"/>
    <col min="15107" max="15107" width="33.140625" customWidth="1"/>
    <col min="15108" max="15108" width="9.28515625" customWidth="1"/>
    <col min="15109" max="15113" width="0" hidden="1" customWidth="1"/>
    <col min="15114" max="15114" width="18.7109375" customWidth="1"/>
    <col min="15115" max="15115" width="10.5703125" bestFit="1" customWidth="1"/>
    <col min="15119" max="15119" width="12.140625" customWidth="1"/>
    <col min="15361" max="15361" width="7.5703125" customWidth="1"/>
    <col min="15362" max="15362" width="8.85546875" customWidth="1"/>
    <col min="15363" max="15363" width="33.140625" customWidth="1"/>
    <col min="15364" max="15364" width="9.28515625" customWidth="1"/>
    <col min="15365" max="15369" width="0" hidden="1" customWidth="1"/>
    <col min="15370" max="15370" width="18.7109375" customWidth="1"/>
    <col min="15371" max="15371" width="10.5703125" bestFit="1" customWidth="1"/>
    <col min="15375" max="15375" width="12.140625" customWidth="1"/>
    <col min="15617" max="15617" width="7.5703125" customWidth="1"/>
    <col min="15618" max="15618" width="8.85546875" customWidth="1"/>
    <col min="15619" max="15619" width="33.140625" customWidth="1"/>
    <col min="15620" max="15620" width="9.28515625" customWidth="1"/>
    <col min="15621" max="15625" width="0" hidden="1" customWidth="1"/>
    <col min="15626" max="15626" width="18.7109375" customWidth="1"/>
    <col min="15627" max="15627" width="10.5703125" bestFit="1" customWidth="1"/>
    <col min="15631" max="15631" width="12.140625" customWidth="1"/>
    <col min="15873" max="15873" width="7.5703125" customWidth="1"/>
    <col min="15874" max="15874" width="8.85546875" customWidth="1"/>
    <col min="15875" max="15875" width="33.140625" customWidth="1"/>
    <col min="15876" max="15876" width="9.28515625" customWidth="1"/>
    <col min="15877" max="15881" width="0" hidden="1" customWidth="1"/>
    <col min="15882" max="15882" width="18.7109375" customWidth="1"/>
    <col min="15883" max="15883" width="10.5703125" bestFit="1" customWidth="1"/>
    <col min="15887" max="15887" width="12.140625" customWidth="1"/>
    <col min="16129" max="16129" width="7.5703125" customWidth="1"/>
    <col min="16130" max="16130" width="8.85546875" customWidth="1"/>
    <col min="16131" max="16131" width="33.140625" customWidth="1"/>
    <col min="16132" max="16132" width="9.28515625" customWidth="1"/>
    <col min="16133" max="16137" width="0" hidden="1" customWidth="1"/>
    <col min="16138" max="16138" width="18.7109375" customWidth="1"/>
    <col min="16139" max="16139" width="10.5703125" bestFit="1" customWidth="1"/>
    <col min="16143" max="16143" width="12.140625" customWidth="1"/>
  </cols>
  <sheetData>
    <row r="1" spans="1:14" ht="18.75" thickBot="1" x14ac:dyDescent="0.3">
      <c r="A1" s="433" t="s">
        <v>290</v>
      </c>
      <c r="B1" s="434"/>
      <c r="C1" s="434"/>
      <c r="D1" s="434"/>
      <c r="E1" s="434"/>
      <c r="F1" s="434"/>
      <c r="G1" s="434"/>
      <c r="H1" s="434"/>
      <c r="I1" s="434"/>
      <c r="J1" s="435"/>
    </row>
    <row r="2" spans="1:14" x14ac:dyDescent="0.25">
      <c r="A2" s="25" t="s">
        <v>2</v>
      </c>
      <c r="B2" s="26" t="s">
        <v>3</v>
      </c>
      <c r="C2" s="27" t="s">
        <v>4</v>
      </c>
      <c r="D2" s="28" t="s">
        <v>5</v>
      </c>
      <c r="E2" s="29" t="s">
        <v>6</v>
      </c>
      <c r="F2" s="29" t="s">
        <v>7</v>
      </c>
      <c r="G2" s="29" t="s">
        <v>8</v>
      </c>
      <c r="H2" s="91" t="s">
        <v>9</v>
      </c>
      <c r="I2" s="29" t="s">
        <v>10</v>
      </c>
      <c r="J2" s="31" t="s">
        <v>60</v>
      </c>
    </row>
    <row r="3" spans="1:14" x14ac:dyDescent="0.25">
      <c r="A3" s="92"/>
      <c r="B3" s="93">
        <v>1341</v>
      </c>
      <c r="C3" s="94" t="s">
        <v>61</v>
      </c>
      <c r="D3" s="95" t="s">
        <v>17</v>
      </c>
      <c r="E3" s="96">
        <v>73.599999999999994</v>
      </c>
      <c r="F3" s="97">
        <v>70</v>
      </c>
      <c r="G3" s="97">
        <v>50</v>
      </c>
      <c r="H3" s="98">
        <v>75</v>
      </c>
      <c r="I3" s="96">
        <v>75</v>
      </c>
      <c r="J3" s="99">
        <v>60</v>
      </c>
    </row>
    <row r="4" spans="1:14" x14ac:dyDescent="0.25">
      <c r="A4" s="92"/>
      <c r="B4" s="93">
        <v>1342</v>
      </c>
      <c r="C4" s="94" t="s">
        <v>62</v>
      </c>
      <c r="D4" s="95" t="s">
        <v>17</v>
      </c>
      <c r="E4" s="96"/>
      <c r="F4" s="97"/>
      <c r="G4" s="97"/>
      <c r="H4" s="98"/>
      <c r="I4" s="96"/>
      <c r="J4" s="99">
        <v>100</v>
      </c>
    </row>
    <row r="5" spans="1:14" x14ac:dyDescent="0.25">
      <c r="A5" s="92"/>
      <c r="B5" s="93">
        <v>1343</v>
      </c>
      <c r="C5" s="94" t="s">
        <v>63</v>
      </c>
      <c r="D5" s="95" t="s">
        <v>17</v>
      </c>
      <c r="E5" s="96">
        <v>127.9</v>
      </c>
      <c r="F5" s="97">
        <v>60</v>
      </c>
      <c r="G5" s="97">
        <v>60</v>
      </c>
      <c r="H5" s="98">
        <v>60</v>
      </c>
      <c r="I5" s="96">
        <v>60</v>
      </c>
      <c r="J5" s="99">
        <v>500</v>
      </c>
    </row>
    <row r="6" spans="1:14" x14ac:dyDescent="0.25">
      <c r="A6" s="92"/>
      <c r="B6" s="93">
        <v>1344</v>
      </c>
      <c r="C6" s="94" t="s">
        <v>64</v>
      </c>
      <c r="D6" s="95" t="s">
        <v>17</v>
      </c>
      <c r="E6" s="96">
        <v>189.6</v>
      </c>
      <c r="F6" s="97">
        <v>80</v>
      </c>
      <c r="G6" s="97">
        <v>80</v>
      </c>
      <c r="H6" s="98">
        <v>60</v>
      </c>
      <c r="I6" s="96">
        <v>60</v>
      </c>
      <c r="J6" s="99">
        <v>70</v>
      </c>
    </row>
    <row r="7" spans="1:14" x14ac:dyDescent="0.25">
      <c r="A7" s="92"/>
      <c r="B7" s="93">
        <v>1361</v>
      </c>
      <c r="C7" s="94" t="s">
        <v>65</v>
      </c>
      <c r="D7" s="95" t="s">
        <v>17</v>
      </c>
      <c r="E7" s="96">
        <v>77.400000000000006</v>
      </c>
      <c r="F7" s="97">
        <v>70</v>
      </c>
      <c r="G7" s="97">
        <v>70</v>
      </c>
      <c r="H7" s="98">
        <v>60</v>
      </c>
      <c r="I7" s="96">
        <v>60</v>
      </c>
      <c r="J7" s="99">
        <v>25</v>
      </c>
    </row>
    <row r="8" spans="1:14" x14ac:dyDescent="0.25">
      <c r="A8" s="92"/>
      <c r="B8" s="93">
        <v>1511</v>
      </c>
      <c r="C8" s="94" t="s">
        <v>66</v>
      </c>
      <c r="D8" s="95" t="s">
        <v>52</v>
      </c>
      <c r="E8" s="96">
        <v>2321.4</v>
      </c>
      <c r="F8" s="97">
        <v>1274</v>
      </c>
      <c r="G8" s="97">
        <v>1500</v>
      </c>
      <c r="H8" s="98">
        <v>1210</v>
      </c>
      <c r="I8" s="96">
        <v>1300</v>
      </c>
      <c r="J8" s="99">
        <v>3500</v>
      </c>
    </row>
    <row r="9" spans="1:14" x14ac:dyDescent="0.25">
      <c r="A9" s="459" t="s">
        <v>11</v>
      </c>
      <c r="B9" s="460"/>
      <c r="C9" s="460"/>
      <c r="D9" s="461"/>
      <c r="E9" s="100">
        <f t="shared" ref="E9:J9" si="0">SUM(E3:E8)</f>
        <v>2789.9</v>
      </c>
      <c r="F9" s="100">
        <f t="shared" si="0"/>
        <v>1554</v>
      </c>
      <c r="G9" s="100">
        <f t="shared" si="0"/>
        <v>1760</v>
      </c>
      <c r="H9" s="101">
        <f t="shared" si="0"/>
        <v>1465</v>
      </c>
      <c r="I9" s="100">
        <f t="shared" si="0"/>
        <v>1555</v>
      </c>
      <c r="J9" s="102">
        <f t="shared" si="0"/>
        <v>4255</v>
      </c>
    </row>
    <row r="10" spans="1:14" x14ac:dyDescent="0.25">
      <c r="A10" s="103">
        <v>3769</v>
      </c>
      <c r="B10" s="104">
        <v>2212</v>
      </c>
      <c r="C10" s="105" t="s">
        <v>67</v>
      </c>
      <c r="D10" s="106" t="s">
        <v>27</v>
      </c>
      <c r="E10" s="107"/>
      <c r="F10" s="108"/>
      <c r="G10" s="108"/>
      <c r="H10" s="108"/>
      <c r="I10" s="108"/>
      <c r="J10" s="109">
        <v>2</v>
      </c>
    </row>
    <row r="11" spans="1:14" x14ac:dyDescent="0.25">
      <c r="A11" s="103">
        <v>4351</v>
      </c>
      <c r="B11" s="104">
        <v>2111</v>
      </c>
      <c r="C11" s="105" t="s">
        <v>68</v>
      </c>
      <c r="D11" s="106" t="s">
        <v>45</v>
      </c>
      <c r="E11" s="107"/>
      <c r="F11" s="108"/>
      <c r="G11" s="108"/>
      <c r="H11" s="108"/>
      <c r="I11" s="108"/>
      <c r="J11" s="109">
        <v>7</v>
      </c>
      <c r="N11" s="85"/>
    </row>
    <row r="12" spans="1:14" ht="15.75" x14ac:dyDescent="0.25">
      <c r="A12" s="103">
        <v>5311</v>
      </c>
      <c r="B12" s="104">
        <v>2212</v>
      </c>
      <c r="C12" s="105" t="s">
        <v>69</v>
      </c>
      <c r="D12" s="106" t="s">
        <v>47</v>
      </c>
      <c r="E12" s="107"/>
      <c r="F12" s="108"/>
      <c r="G12" s="108"/>
      <c r="H12" s="108"/>
      <c r="I12" s="108"/>
      <c r="J12" s="109">
        <v>2</v>
      </c>
      <c r="N12" s="110"/>
    </row>
    <row r="13" spans="1:14" ht="15.75" x14ac:dyDescent="0.25">
      <c r="A13" s="103">
        <v>6171</v>
      </c>
      <c r="B13" s="104">
        <v>2321</v>
      </c>
      <c r="C13" s="105" t="s">
        <v>70</v>
      </c>
      <c r="D13" s="106" t="s">
        <v>17</v>
      </c>
      <c r="E13" s="107"/>
      <c r="F13" s="108"/>
      <c r="G13" s="108"/>
      <c r="H13" s="111"/>
      <c r="I13" s="108"/>
      <c r="J13" s="109">
        <v>200</v>
      </c>
      <c r="K13" s="93"/>
      <c r="N13" s="110"/>
    </row>
    <row r="14" spans="1:14" ht="15.75" x14ac:dyDescent="0.25">
      <c r="A14" s="103">
        <v>6171</v>
      </c>
      <c r="B14" s="104">
        <v>2321</v>
      </c>
      <c r="C14" s="105" t="s">
        <v>71</v>
      </c>
      <c r="D14" s="106" t="s">
        <v>17</v>
      </c>
      <c r="E14" s="107"/>
      <c r="F14" s="108"/>
      <c r="G14" s="108"/>
      <c r="H14" s="111"/>
      <c r="I14" s="108"/>
      <c r="J14" s="109">
        <v>1000</v>
      </c>
      <c r="K14" s="93"/>
      <c r="N14" s="110"/>
    </row>
    <row r="15" spans="1:14" ht="15.75" x14ac:dyDescent="0.25">
      <c r="A15" s="112">
        <v>6310</v>
      </c>
      <c r="B15" s="93">
        <v>2141</v>
      </c>
      <c r="C15" s="94" t="s">
        <v>72</v>
      </c>
      <c r="D15" s="95" t="s">
        <v>52</v>
      </c>
      <c r="E15" s="96">
        <v>304.3</v>
      </c>
      <c r="F15" s="97">
        <v>250</v>
      </c>
      <c r="G15" s="97">
        <v>215.2</v>
      </c>
      <c r="H15" s="98">
        <v>220</v>
      </c>
      <c r="I15" s="96">
        <v>190</v>
      </c>
      <c r="J15" s="99">
        <v>2</v>
      </c>
      <c r="K15" s="113"/>
      <c r="N15" s="110"/>
    </row>
    <row r="16" spans="1:14" ht="15.75" x14ac:dyDescent="0.25">
      <c r="A16" s="459" t="s">
        <v>12</v>
      </c>
      <c r="B16" s="460"/>
      <c r="C16" s="460"/>
      <c r="D16" s="461"/>
      <c r="E16" s="100">
        <f>SUM(E15:E15)</f>
        <v>304.3</v>
      </c>
      <c r="F16" s="100">
        <f>SUM(F15:F15)</f>
        <v>250</v>
      </c>
      <c r="G16" s="100">
        <f>SUM(G15:G15)</f>
        <v>215.2</v>
      </c>
      <c r="H16" s="114">
        <f>SUM(H15:H15)</f>
        <v>220</v>
      </c>
      <c r="I16" s="100">
        <f>SUM(I15:I15)</f>
        <v>190</v>
      </c>
      <c r="J16" s="102">
        <f>SUM(J10:J15)</f>
        <v>1213</v>
      </c>
      <c r="N16" s="110"/>
    </row>
    <row r="17" spans="1:14" x14ac:dyDescent="0.25">
      <c r="A17" s="459" t="s">
        <v>13</v>
      </c>
      <c r="B17" s="460"/>
      <c r="C17" s="460"/>
      <c r="D17" s="461"/>
      <c r="E17" s="100">
        <v>0</v>
      </c>
      <c r="F17" s="100">
        <v>0</v>
      </c>
      <c r="G17" s="100">
        <v>0</v>
      </c>
      <c r="H17" s="115">
        <v>0</v>
      </c>
      <c r="I17" s="116">
        <v>0</v>
      </c>
      <c r="J17" s="117">
        <v>0</v>
      </c>
      <c r="N17" s="85"/>
    </row>
    <row r="18" spans="1:14" ht="18" x14ac:dyDescent="0.25">
      <c r="A18" s="92">
        <v>6330</v>
      </c>
      <c r="B18" s="93">
        <v>4137</v>
      </c>
      <c r="C18" s="94" t="s">
        <v>73</v>
      </c>
      <c r="D18" s="95" t="s">
        <v>52</v>
      </c>
      <c r="E18" s="96">
        <v>289</v>
      </c>
      <c r="F18" s="97">
        <v>289</v>
      </c>
      <c r="G18" s="97">
        <v>306</v>
      </c>
      <c r="H18" s="98">
        <v>395</v>
      </c>
      <c r="I18" s="96">
        <v>360</v>
      </c>
      <c r="J18" s="118">
        <v>80.7</v>
      </c>
    </row>
    <row r="19" spans="1:14" x14ac:dyDescent="0.25">
      <c r="A19" s="92">
        <v>6330</v>
      </c>
      <c r="B19" s="93">
        <v>4137</v>
      </c>
      <c r="C19" s="94" t="s">
        <v>74</v>
      </c>
      <c r="D19" s="95" t="s">
        <v>52</v>
      </c>
      <c r="E19" s="96">
        <v>4356</v>
      </c>
      <c r="F19" s="97">
        <v>4354</v>
      </c>
      <c r="G19" s="97">
        <v>4406</v>
      </c>
      <c r="H19" s="98">
        <v>5446</v>
      </c>
      <c r="I19" s="96">
        <v>5500</v>
      </c>
      <c r="J19" s="99">
        <v>15372</v>
      </c>
    </row>
    <row r="20" spans="1:14" x14ac:dyDescent="0.25">
      <c r="A20" s="459" t="s">
        <v>14</v>
      </c>
      <c r="B20" s="460"/>
      <c r="C20" s="460"/>
      <c r="D20" s="461"/>
      <c r="E20" s="100">
        <f t="shared" ref="E20:J20" si="1">SUM(E18:E19)</f>
        <v>4645</v>
      </c>
      <c r="F20" s="100">
        <f t="shared" si="1"/>
        <v>4643</v>
      </c>
      <c r="G20" s="100">
        <f t="shared" si="1"/>
        <v>4712</v>
      </c>
      <c r="H20" s="101">
        <f t="shared" si="1"/>
        <v>5841</v>
      </c>
      <c r="I20" s="100">
        <f t="shared" si="1"/>
        <v>5860</v>
      </c>
      <c r="J20" s="102">
        <f t="shared" si="1"/>
        <v>15452.7</v>
      </c>
    </row>
    <row r="21" spans="1:14" x14ac:dyDescent="0.25">
      <c r="A21" s="119"/>
      <c r="B21" s="120"/>
      <c r="C21" s="120" t="s">
        <v>15</v>
      </c>
      <c r="D21" s="121"/>
      <c r="E21" s="122">
        <f>SUM(E9+E16+E20)</f>
        <v>7739.2000000000007</v>
      </c>
      <c r="F21" s="122">
        <f>SUM(F9+F16+F20)</f>
        <v>6447</v>
      </c>
      <c r="G21" s="122">
        <f>SUM(G9+G16+G20)</f>
        <v>6687.2</v>
      </c>
      <c r="H21" s="123">
        <f>SUM(H9+H16+H20)</f>
        <v>7526</v>
      </c>
      <c r="I21" s="122">
        <f>SUM(I9+I16+I20)</f>
        <v>7605</v>
      </c>
      <c r="J21" s="124">
        <f>SUM(J9+J16+J17+J20)</f>
        <v>20920.7</v>
      </c>
    </row>
    <row r="22" spans="1:14" x14ac:dyDescent="0.25">
      <c r="A22" s="125">
        <v>6330</v>
      </c>
      <c r="B22" s="126">
        <v>4131</v>
      </c>
      <c r="C22" s="127" t="s">
        <v>75</v>
      </c>
      <c r="D22" s="128" t="s">
        <v>17</v>
      </c>
      <c r="E22" s="129">
        <v>1036.7</v>
      </c>
      <c r="F22" s="130">
        <v>0</v>
      </c>
      <c r="G22" s="130">
        <v>3739.5</v>
      </c>
      <c r="H22" s="131">
        <v>2200</v>
      </c>
      <c r="I22" s="129">
        <f>[1]Výdaje!K82-[1]Příjmy!I24</f>
        <v>2875</v>
      </c>
      <c r="J22" s="132">
        <f>[2]Výdaje!L171-[2]Příjmy!J21-[2]Příjmy!J48</f>
        <v>3466.7999999999975</v>
      </c>
    </row>
    <row r="23" spans="1:14" x14ac:dyDescent="0.25">
      <c r="A23" s="133"/>
      <c r="B23" s="134"/>
      <c r="C23" s="135" t="s">
        <v>16</v>
      </c>
      <c r="D23" s="136"/>
      <c r="E23" s="137"/>
      <c r="F23" s="138"/>
      <c r="G23" s="138"/>
      <c r="H23" s="139"/>
      <c r="I23" s="137"/>
      <c r="J23" s="140">
        <f>SUM(J22:J22)</f>
        <v>3466.7999999999975</v>
      </c>
    </row>
    <row r="24" spans="1:14" ht="16.5" thickBot="1" x14ac:dyDescent="0.3">
      <c r="A24" s="141"/>
      <c r="B24" s="142"/>
      <c r="C24" s="142" t="s">
        <v>18</v>
      </c>
      <c r="D24" s="143"/>
      <c r="E24" s="144">
        <f>SUM(E21+E22)</f>
        <v>8775.9000000000015</v>
      </c>
      <c r="F24" s="144">
        <f>SUM(F21+F22)</f>
        <v>6447</v>
      </c>
      <c r="G24" s="144">
        <f>SUM(G21+G22)</f>
        <v>10426.700000000001</v>
      </c>
      <c r="H24" s="145">
        <f>SUM(H21+H22)</f>
        <v>9726</v>
      </c>
      <c r="I24" s="144">
        <f>SUM(I21+I22)</f>
        <v>10480</v>
      </c>
      <c r="J24" s="146">
        <f>SUM(J21+J23)</f>
        <v>24387.5</v>
      </c>
    </row>
    <row r="25" spans="1:14" ht="15.75" thickBot="1" x14ac:dyDescent="0.3">
      <c r="A25" s="147"/>
      <c r="B25" s="147"/>
      <c r="C25" s="147"/>
      <c r="D25" s="147"/>
      <c r="E25" s="147"/>
      <c r="F25" s="147"/>
      <c r="G25" s="147"/>
      <c r="H25" s="147"/>
      <c r="I25" s="147"/>
      <c r="J25" s="147"/>
    </row>
    <row r="26" spans="1:14" ht="18.75" thickBot="1" x14ac:dyDescent="0.3">
      <c r="A26" s="433" t="s">
        <v>76</v>
      </c>
      <c r="B26" s="434"/>
      <c r="C26" s="434"/>
      <c r="D26" s="434"/>
      <c r="E26" s="434"/>
      <c r="F26" s="434"/>
      <c r="G26" s="434"/>
      <c r="H26" s="434"/>
      <c r="I26" s="434"/>
      <c r="J26" s="435"/>
    </row>
    <row r="27" spans="1:14" x14ac:dyDescent="0.25">
      <c r="A27" s="1" t="s">
        <v>2</v>
      </c>
      <c r="B27" s="2" t="s">
        <v>3</v>
      </c>
      <c r="C27" s="3" t="s">
        <v>4</v>
      </c>
      <c r="D27" s="4" t="s">
        <v>5</v>
      </c>
      <c r="E27" s="5" t="s">
        <v>6</v>
      </c>
      <c r="F27" s="5" t="s">
        <v>7</v>
      </c>
      <c r="G27" s="5" t="s">
        <v>8</v>
      </c>
      <c r="H27" s="148" t="s">
        <v>9</v>
      </c>
      <c r="I27" s="5" t="s">
        <v>10</v>
      </c>
      <c r="J27" s="7" t="s">
        <v>60</v>
      </c>
    </row>
    <row r="28" spans="1:14" x14ac:dyDescent="0.25">
      <c r="A28" s="149"/>
      <c r="B28" s="150">
        <v>8115</v>
      </c>
      <c r="C28" s="151" t="s">
        <v>77</v>
      </c>
      <c r="D28" s="152" t="s">
        <v>27</v>
      </c>
      <c r="E28" s="153"/>
      <c r="F28" s="153"/>
      <c r="G28" s="153"/>
      <c r="H28" s="154"/>
      <c r="I28" s="153"/>
      <c r="J28" s="155">
        <v>910</v>
      </c>
    </row>
    <row r="29" spans="1:14" x14ac:dyDescent="0.25">
      <c r="A29" s="149"/>
      <c r="B29" s="150">
        <v>8115</v>
      </c>
      <c r="C29" s="151" t="s">
        <v>78</v>
      </c>
      <c r="D29" s="152" t="s">
        <v>25</v>
      </c>
      <c r="E29" s="153"/>
      <c r="F29" s="153"/>
      <c r="G29" s="153"/>
      <c r="H29" s="154"/>
      <c r="I29" s="153"/>
      <c r="J29" s="155">
        <v>250</v>
      </c>
    </row>
    <row r="30" spans="1:14" x14ac:dyDescent="0.25">
      <c r="A30" s="149"/>
      <c r="B30" s="150">
        <v>8115</v>
      </c>
      <c r="C30" s="151" t="s">
        <v>78</v>
      </c>
      <c r="D30" s="152" t="s">
        <v>25</v>
      </c>
      <c r="E30" s="153"/>
      <c r="F30" s="153"/>
      <c r="G30" s="153"/>
      <c r="H30" s="154"/>
      <c r="I30" s="153"/>
      <c r="J30" s="155">
        <v>900</v>
      </c>
    </row>
    <row r="31" spans="1:14" x14ac:dyDescent="0.25">
      <c r="A31" s="149"/>
      <c r="B31" s="150">
        <v>8115</v>
      </c>
      <c r="C31" s="151" t="s">
        <v>78</v>
      </c>
      <c r="D31" s="152" t="s">
        <v>25</v>
      </c>
      <c r="E31" s="153"/>
      <c r="F31" s="153"/>
      <c r="G31" s="153"/>
      <c r="H31" s="154"/>
      <c r="I31" s="153"/>
      <c r="J31" s="155">
        <v>700</v>
      </c>
    </row>
    <row r="32" spans="1:14" x14ac:dyDescent="0.25">
      <c r="A32" s="149"/>
      <c r="B32" s="150">
        <v>8115</v>
      </c>
      <c r="C32" s="156" t="s">
        <v>79</v>
      </c>
      <c r="D32" s="152" t="s">
        <v>32</v>
      </c>
      <c r="E32" s="153"/>
      <c r="F32" s="153"/>
      <c r="G32" s="153"/>
      <c r="H32" s="154"/>
      <c r="I32" s="153"/>
      <c r="J32" s="155">
        <v>150</v>
      </c>
    </row>
    <row r="33" spans="1:11" x14ac:dyDescent="0.25">
      <c r="A33" s="149"/>
      <c r="B33" s="150">
        <v>8115</v>
      </c>
      <c r="C33" s="156" t="s">
        <v>80</v>
      </c>
      <c r="D33" s="152" t="s">
        <v>29</v>
      </c>
      <c r="E33" s="153"/>
      <c r="F33" s="153"/>
      <c r="G33" s="153"/>
      <c r="H33" s="154"/>
      <c r="I33" s="153"/>
      <c r="J33" s="155">
        <v>205</v>
      </c>
    </row>
    <row r="34" spans="1:11" x14ac:dyDescent="0.25">
      <c r="A34" s="149"/>
      <c r="B34" s="150">
        <v>8115</v>
      </c>
      <c r="C34" s="156" t="s">
        <v>81</v>
      </c>
      <c r="D34" s="152" t="s">
        <v>32</v>
      </c>
      <c r="E34" s="153"/>
      <c r="F34" s="153"/>
      <c r="G34" s="153"/>
      <c r="H34" s="154"/>
      <c r="I34" s="153"/>
      <c r="J34" s="155">
        <v>24</v>
      </c>
      <c r="K34" s="88"/>
    </row>
    <row r="35" spans="1:11" x14ac:dyDescent="0.25">
      <c r="A35" s="149"/>
      <c r="B35" s="150">
        <v>8115</v>
      </c>
      <c r="C35" s="156" t="s">
        <v>82</v>
      </c>
      <c r="D35" s="152" t="s">
        <v>32</v>
      </c>
      <c r="E35" s="153"/>
      <c r="F35" s="153"/>
      <c r="G35" s="153"/>
      <c r="H35" s="154"/>
      <c r="I35" s="153"/>
      <c r="J35" s="155">
        <v>97.1</v>
      </c>
    </row>
    <row r="36" spans="1:11" x14ac:dyDescent="0.25">
      <c r="A36" s="149"/>
      <c r="B36" s="150">
        <v>8115</v>
      </c>
      <c r="C36" s="156" t="s">
        <v>82</v>
      </c>
      <c r="D36" s="152" t="s">
        <v>32</v>
      </c>
      <c r="E36" s="153"/>
      <c r="F36" s="153"/>
      <c r="G36" s="153"/>
      <c r="H36" s="154"/>
      <c r="I36" s="153"/>
      <c r="J36" s="155">
        <v>150</v>
      </c>
    </row>
    <row r="37" spans="1:11" x14ac:dyDescent="0.25">
      <c r="A37" s="149"/>
      <c r="B37" s="150">
        <v>8115</v>
      </c>
      <c r="C37" s="156" t="s">
        <v>82</v>
      </c>
      <c r="D37" s="152" t="s">
        <v>83</v>
      </c>
      <c r="E37" s="153"/>
      <c r="F37" s="153"/>
      <c r="G37" s="153"/>
      <c r="H37" s="154"/>
      <c r="I37" s="153"/>
      <c r="J37" s="155">
        <v>150</v>
      </c>
    </row>
    <row r="38" spans="1:11" x14ac:dyDescent="0.25">
      <c r="A38" s="149"/>
      <c r="B38" s="150">
        <v>8115</v>
      </c>
      <c r="C38" s="157" t="s">
        <v>84</v>
      </c>
      <c r="D38" s="152" t="s">
        <v>40</v>
      </c>
      <c r="E38" s="153"/>
      <c r="F38" s="153"/>
      <c r="G38" s="153"/>
      <c r="H38" s="154"/>
      <c r="I38" s="153"/>
      <c r="J38" s="155">
        <v>431</v>
      </c>
    </row>
    <row r="39" spans="1:11" x14ac:dyDescent="0.25">
      <c r="A39" s="149"/>
      <c r="B39" s="150">
        <v>8115</v>
      </c>
      <c r="C39" s="157" t="s">
        <v>84</v>
      </c>
      <c r="D39" s="152" t="s">
        <v>40</v>
      </c>
      <c r="E39" s="153"/>
      <c r="F39" s="153"/>
      <c r="G39" s="153"/>
      <c r="H39" s="154"/>
      <c r="I39" s="153"/>
      <c r="J39" s="155">
        <v>200</v>
      </c>
    </row>
    <row r="40" spans="1:11" x14ac:dyDescent="0.25">
      <c r="A40" s="149"/>
      <c r="B40" s="150">
        <v>8115</v>
      </c>
      <c r="C40" s="157" t="s">
        <v>85</v>
      </c>
      <c r="D40" s="152" t="s">
        <v>29</v>
      </c>
      <c r="E40" s="153"/>
      <c r="F40" s="153"/>
      <c r="G40" s="153"/>
      <c r="H40" s="154"/>
      <c r="I40" s="153"/>
      <c r="J40" s="155">
        <v>430</v>
      </c>
    </row>
    <row r="41" spans="1:11" x14ac:dyDescent="0.25">
      <c r="A41" s="149"/>
      <c r="B41" s="150">
        <v>8115</v>
      </c>
      <c r="C41" s="158" t="s">
        <v>86</v>
      </c>
      <c r="D41" s="152" t="s">
        <v>29</v>
      </c>
      <c r="E41" s="153"/>
      <c r="F41" s="153"/>
      <c r="G41" s="153"/>
      <c r="H41" s="154"/>
      <c r="I41" s="153"/>
      <c r="J41" s="155">
        <v>1071</v>
      </c>
    </row>
    <row r="42" spans="1:11" x14ac:dyDescent="0.25">
      <c r="A42" s="149"/>
      <c r="B42" s="150">
        <v>8115</v>
      </c>
      <c r="C42" s="158" t="s">
        <v>87</v>
      </c>
      <c r="D42" s="152" t="s">
        <v>47</v>
      </c>
      <c r="E42" s="153"/>
      <c r="F42" s="153"/>
      <c r="G42" s="153"/>
      <c r="H42" s="154"/>
      <c r="I42" s="153"/>
      <c r="J42" s="155">
        <v>80</v>
      </c>
    </row>
    <row r="43" spans="1:11" hidden="1" x14ac:dyDescent="0.25">
      <c r="A43" s="149"/>
      <c r="B43" s="150">
        <v>8115</v>
      </c>
      <c r="C43" s="158" t="s">
        <v>88</v>
      </c>
      <c r="D43" s="152" t="s">
        <v>29</v>
      </c>
      <c r="E43" s="153"/>
      <c r="F43" s="153"/>
      <c r="G43" s="153"/>
      <c r="H43" s="154"/>
      <c r="I43" s="153"/>
      <c r="J43" s="155">
        <v>0</v>
      </c>
    </row>
    <row r="44" spans="1:11" x14ac:dyDescent="0.25">
      <c r="A44" s="149"/>
      <c r="B44" s="150">
        <v>8115</v>
      </c>
      <c r="C44" s="158" t="s">
        <v>89</v>
      </c>
      <c r="D44" s="152" t="s">
        <v>17</v>
      </c>
      <c r="E44" s="153"/>
      <c r="F44" s="153"/>
      <c r="G44" s="153"/>
      <c r="H44" s="154"/>
      <c r="I44" s="153"/>
      <c r="J44" s="155">
        <v>50</v>
      </c>
    </row>
    <row r="45" spans="1:11" x14ac:dyDescent="0.25">
      <c r="A45" s="149"/>
      <c r="B45" s="150">
        <v>8115</v>
      </c>
      <c r="C45" s="158" t="s">
        <v>90</v>
      </c>
      <c r="D45" s="152" t="s">
        <v>17</v>
      </c>
      <c r="E45" s="153"/>
      <c r="F45" s="153"/>
      <c r="G45" s="153"/>
      <c r="H45" s="154"/>
      <c r="I45" s="153"/>
      <c r="J45" s="155">
        <v>296.5</v>
      </c>
    </row>
    <row r="46" spans="1:11" x14ac:dyDescent="0.25">
      <c r="A46" s="149"/>
      <c r="B46" s="150">
        <v>8115</v>
      </c>
      <c r="C46" s="158" t="s">
        <v>91</v>
      </c>
      <c r="D46" s="152" t="s">
        <v>17</v>
      </c>
      <c r="E46" s="153"/>
      <c r="F46" s="153"/>
      <c r="G46" s="153"/>
      <c r="H46" s="154"/>
      <c r="I46" s="153"/>
      <c r="J46" s="155">
        <v>50</v>
      </c>
    </row>
    <row r="47" spans="1:11" x14ac:dyDescent="0.25">
      <c r="A47" s="149"/>
      <c r="B47" s="150">
        <v>8115</v>
      </c>
      <c r="C47" s="156" t="s">
        <v>92</v>
      </c>
      <c r="D47" s="152" t="s">
        <v>17</v>
      </c>
      <c r="E47" s="153"/>
      <c r="F47" s="153"/>
      <c r="G47" s="153"/>
      <c r="H47" s="154"/>
      <c r="I47" s="153"/>
      <c r="J47" s="155">
        <v>300</v>
      </c>
    </row>
    <row r="48" spans="1:11" ht="15.75" x14ac:dyDescent="0.25">
      <c r="A48" s="439" t="s">
        <v>93</v>
      </c>
      <c r="B48" s="440"/>
      <c r="C48" s="440"/>
      <c r="D48" s="441"/>
      <c r="E48" s="32" t="e">
        <f>SUM(#REF!)</f>
        <v>#REF!</v>
      </c>
      <c r="F48" s="32" t="e">
        <f>SUM(#REF!)</f>
        <v>#REF!</v>
      </c>
      <c r="G48" s="32">
        <v>5298</v>
      </c>
      <c r="H48" s="159" t="e">
        <f>SUM(#REF!)</f>
        <v>#REF!</v>
      </c>
      <c r="I48" s="32" t="e">
        <f>SUM(#REF!)</f>
        <v>#REF!</v>
      </c>
      <c r="J48" s="160">
        <f>SUM(J28:J47)</f>
        <v>6444.6</v>
      </c>
    </row>
    <row r="49" spans="1:10" ht="16.5" thickBot="1" x14ac:dyDescent="0.3">
      <c r="A49" s="456" t="s">
        <v>15</v>
      </c>
      <c r="B49" s="457"/>
      <c r="C49" s="457"/>
      <c r="D49" s="458"/>
      <c r="E49" s="161" t="e">
        <f t="shared" ref="E49:J49" si="2">E24+E48</f>
        <v>#REF!</v>
      </c>
      <c r="F49" s="161" t="e">
        <f t="shared" si="2"/>
        <v>#REF!</v>
      </c>
      <c r="G49" s="161">
        <f t="shared" si="2"/>
        <v>15724.7</v>
      </c>
      <c r="H49" s="162" t="e">
        <f t="shared" si="2"/>
        <v>#REF!</v>
      </c>
      <c r="I49" s="163" t="e">
        <f t="shared" si="2"/>
        <v>#REF!</v>
      </c>
      <c r="J49" s="40">
        <f t="shared" si="2"/>
        <v>30832.1</v>
      </c>
    </row>
  </sheetData>
  <mergeCells count="8">
    <mergeCell ref="A48:D48"/>
    <mergeCell ref="A49:D49"/>
    <mergeCell ref="A1:J1"/>
    <mergeCell ref="A9:D9"/>
    <mergeCell ref="A16:D16"/>
    <mergeCell ref="A17:D17"/>
    <mergeCell ref="A20:D20"/>
    <mergeCell ref="A26:J26"/>
  </mergeCells>
  <dataValidations count="1">
    <dataValidation allowBlank="1" sqref="WVK983078:WVK983086 WLO983078:WLO983086 WBS983078:WBS983086 VRW983078:VRW983086 VIA983078:VIA983086 UYE983078:UYE983086 UOI983078:UOI983086 UEM983078:UEM983086 TUQ983078:TUQ983086 TKU983078:TKU983086 TAY983078:TAY983086 SRC983078:SRC983086 SHG983078:SHG983086 RXK983078:RXK983086 RNO983078:RNO983086 RDS983078:RDS983086 QTW983078:QTW983086 QKA983078:QKA983086 QAE983078:QAE983086 PQI983078:PQI983086 PGM983078:PGM983086 OWQ983078:OWQ983086 OMU983078:OMU983086 OCY983078:OCY983086 NTC983078:NTC983086 NJG983078:NJG983086 MZK983078:MZK983086 MPO983078:MPO983086 MFS983078:MFS983086 LVW983078:LVW983086 LMA983078:LMA983086 LCE983078:LCE983086 KSI983078:KSI983086 KIM983078:KIM983086 JYQ983078:JYQ983086 JOU983078:JOU983086 JEY983078:JEY983086 IVC983078:IVC983086 ILG983078:ILG983086 IBK983078:IBK983086 HRO983078:HRO983086 HHS983078:HHS983086 GXW983078:GXW983086 GOA983078:GOA983086 GEE983078:GEE983086 FUI983078:FUI983086 FKM983078:FKM983086 FAQ983078:FAQ983086 EQU983078:EQU983086 EGY983078:EGY983086 DXC983078:DXC983086 DNG983078:DNG983086 DDK983078:DDK983086 CTO983078:CTO983086 CJS983078:CJS983086 BZW983078:BZW983086 BQA983078:BQA983086 BGE983078:BGE983086 AWI983078:AWI983086 AMM983078:AMM983086 ACQ983078:ACQ983086 SU983078:SU983086 IY983078:IY983086 C983078:C983086 WVK917542:WVK917550 WLO917542:WLO917550 WBS917542:WBS917550 VRW917542:VRW917550 VIA917542:VIA917550 UYE917542:UYE917550 UOI917542:UOI917550 UEM917542:UEM917550 TUQ917542:TUQ917550 TKU917542:TKU917550 TAY917542:TAY917550 SRC917542:SRC917550 SHG917542:SHG917550 RXK917542:RXK917550 RNO917542:RNO917550 RDS917542:RDS917550 QTW917542:QTW917550 QKA917542:QKA917550 QAE917542:QAE917550 PQI917542:PQI917550 PGM917542:PGM917550 OWQ917542:OWQ917550 OMU917542:OMU917550 OCY917542:OCY917550 NTC917542:NTC917550 NJG917542:NJG917550 MZK917542:MZK917550 MPO917542:MPO917550 MFS917542:MFS917550 LVW917542:LVW917550 LMA917542:LMA917550 LCE917542:LCE917550 KSI917542:KSI917550 KIM917542:KIM917550 JYQ917542:JYQ917550 JOU917542:JOU917550 JEY917542:JEY917550 IVC917542:IVC917550 ILG917542:ILG917550 IBK917542:IBK917550 HRO917542:HRO917550 HHS917542:HHS917550 GXW917542:GXW917550 GOA917542:GOA917550 GEE917542:GEE917550 FUI917542:FUI917550 FKM917542:FKM917550 FAQ917542:FAQ917550 EQU917542:EQU917550 EGY917542:EGY917550 DXC917542:DXC917550 DNG917542:DNG917550 DDK917542:DDK917550 CTO917542:CTO917550 CJS917542:CJS917550 BZW917542:BZW917550 BQA917542:BQA917550 BGE917542:BGE917550 AWI917542:AWI917550 AMM917542:AMM917550 ACQ917542:ACQ917550 SU917542:SU917550 IY917542:IY917550 C917542:C917550 WVK852006:WVK852014 WLO852006:WLO852014 WBS852006:WBS852014 VRW852006:VRW852014 VIA852006:VIA852014 UYE852006:UYE852014 UOI852006:UOI852014 UEM852006:UEM852014 TUQ852006:TUQ852014 TKU852006:TKU852014 TAY852006:TAY852014 SRC852006:SRC852014 SHG852006:SHG852014 RXK852006:RXK852014 RNO852006:RNO852014 RDS852006:RDS852014 QTW852006:QTW852014 QKA852006:QKA852014 QAE852006:QAE852014 PQI852006:PQI852014 PGM852006:PGM852014 OWQ852006:OWQ852014 OMU852006:OMU852014 OCY852006:OCY852014 NTC852006:NTC852014 NJG852006:NJG852014 MZK852006:MZK852014 MPO852006:MPO852014 MFS852006:MFS852014 LVW852006:LVW852014 LMA852006:LMA852014 LCE852006:LCE852014 KSI852006:KSI852014 KIM852006:KIM852014 JYQ852006:JYQ852014 JOU852006:JOU852014 JEY852006:JEY852014 IVC852006:IVC852014 ILG852006:ILG852014 IBK852006:IBK852014 HRO852006:HRO852014 HHS852006:HHS852014 GXW852006:GXW852014 GOA852006:GOA852014 GEE852006:GEE852014 FUI852006:FUI852014 FKM852006:FKM852014 FAQ852006:FAQ852014 EQU852006:EQU852014 EGY852006:EGY852014 DXC852006:DXC852014 DNG852006:DNG852014 DDK852006:DDK852014 CTO852006:CTO852014 CJS852006:CJS852014 BZW852006:BZW852014 BQA852006:BQA852014 BGE852006:BGE852014 AWI852006:AWI852014 AMM852006:AMM852014 ACQ852006:ACQ852014 SU852006:SU852014 IY852006:IY852014 C852006:C852014 WVK786470:WVK786478 WLO786470:WLO786478 WBS786470:WBS786478 VRW786470:VRW786478 VIA786470:VIA786478 UYE786470:UYE786478 UOI786470:UOI786478 UEM786470:UEM786478 TUQ786470:TUQ786478 TKU786470:TKU786478 TAY786470:TAY786478 SRC786470:SRC786478 SHG786470:SHG786478 RXK786470:RXK786478 RNO786470:RNO786478 RDS786470:RDS786478 QTW786470:QTW786478 QKA786470:QKA786478 QAE786470:QAE786478 PQI786470:PQI786478 PGM786470:PGM786478 OWQ786470:OWQ786478 OMU786470:OMU786478 OCY786470:OCY786478 NTC786470:NTC786478 NJG786470:NJG786478 MZK786470:MZK786478 MPO786470:MPO786478 MFS786470:MFS786478 LVW786470:LVW786478 LMA786470:LMA786478 LCE786470:LCE786478 KSI786470:KSI786478 KIM786470:KIM786478 JYQ786470:JYQ786478 JOU786470:JOU786478 JEY786470:JEY786478 IVC786470:IVC786478 ILG786470:ILG786478 IBK786470:IBK786478 HRO786470:HRO786478 HHS786470:HHS786478 GXW786470:GXW786478 GOA786470:GOA786478 GEE786470:GEE786478 FUI786470:FUI786478 FKM786470:FKM786478 FAQ786470:FAQ786478 EQU786470:EQU786478 EGY786470:EGY786478 DXC786470:DXC786478 DNG786470:DNG786478 DDK786470:DDK786478 CTO786470:CTO786478 CJS786470:CJS786478 BZW786470:BZW786478 BQA786470:BQA786478 BGE786470:BGE786478 AWI786470:AWI786478 AMM786470:AMM786478 ACQ786470:ACQ786478 SU786470:SU786478 IY786470:IY786478 C786470:C786478 WVK720934:WVK720942 WLO720934:WLO720942 WBS720934:WBS720942 VRW720934:VRW720942 VIA720934:VIA720942 UYE720934:UYE720942 UOI720934:UOI720942 UEM720934:UEM720942 TUQ720934:TUQ720942 TKU720934:TKU720942 TAY720934:TAY720942 SRC720934:SRC720942 SHG720934:SHG720942 RXK720934:RXK720942 RNO720934:RNO720942 RDS720934:RDS720942 QTW720934:QTW720942 QKA720934:QKA720942 QAE720934:QAE720942 PQI720934:PQI720942 PGM720934:PGM720942 OWQ720934:OWQ720942 OMU720934:OMU720942 OCY720934:OCY720942 NTC720934:NTC720942 NJG720934:NJG720942 MZK720934:MZK720942 MPO720934:MPO720942 MFS720934:MFS720942 LVW720934:LVW720942 LMA720934:LMA720942 LCE720934:LCE720942 KSI720934:KSI720942 KIM720934:KIM720942 JYQ720934:JYQ720942 JOU720934:JOU720942 JEY720934:JEY720942 IVC720934:IVC720942 ILG720934:ILG720942 IBK720934:IBK720942 HRO720934:HRO720942 HHS720934:HHS720942 GXW720934:GXW720942 GOA720934:GOA720942 GEE720934:GEE720942 FUI720934:FUI720942 FKM720934:FKM720942 FAQ720934:FAQ720942 EQU720934:EQU720942 EGY720934:EGY720942 DXC720934:DXC720942 DNG720934:DNG720942 DDK720934:DDK720942 CTO720934:CTO720942 CJS720934:CJS720942 BZW720934:BZW720942 BQA720934:BQA720942 BGE720934:BGE720942 AWI720934:AWI720942 AMM720934:AMM720942 ACQ720934:ACQ720942 SU720934:SU720942 IY720934:IY720942 C720934:C720942 WVK655398:WVK655406 WLO655398:WLO655406 WBS655398:WBS655406 VRW655398:VRW655406 VIA655398:VIA655406 UYE655398:UYE655406 UOI655398:UOI655406 UEM655398:UEM655406 TUQ655398:TUQ655406 TKU655398:TKU655406 TAY655398:TAY655406 SRC655398:SRC655406 SHG655398:SHG655406 RXK655398:RXK655406 RNO655398:RNO655406 RDS655398:RDS655406 QTW655398:QTW655406 QKA655398:QKA655406 QAE655398:QAE655406 PQI655398:PQI655406 PGM655398:PGM655406 OWQ655398:OWQ655406 OMU655398:OMU655406 OCY655398:OCY655406 NTC655398:NTC655406 NJG655398:NJG655406 MZK655398:MZK655406 MPO655398:MPO655406 MFS655398:MFS655406 LVW655398:LVW655406 LMA655398:LMA655406 LCE655398:LCE655406 KSI655398:KSI655406 KIM655398:KIM655406 JYQ655398:JYQ655406 JOU655398:JOU655406 JEY655398:JEY655406 IVC655398:IVC655406 ILG655398:ILG655406 IBK655398:IBK655406 HRO655398:HRO655406 HHS655398:HHS655406 GXW655398:GXW655406 GOA655398:GOA655406 GEE655398:GEE655406 FUI655398:FUI655406 FKM655398:FKM655406 FAQ655398:FAQ655406 EQU655398:EQU655406 EGY655398:EGY655406 DXC655398:DXC655406 DNG655398:DNG655406 DDK655398:DDK655406 CTO655398:CTO655406 CJS655398:CJS655406 BZW655398:BZW655406 BQA655398:BQA655406 BGE655398:BGE655406 AWI655398:AWI655406 AMM655398:AMM655406 ACQ655398:ACQ655406 SU655398:SU655406 IY655398:IY655406 C655398:C655406 WVK589862:WVK589870 WLO589862:WLO589870 WBS589862:WBS589870 VRW589862:VRW589870 VIA589862:VIA589870 UYE589862:UYE589870 UOI589862:UOI589870 UEM589862:UEM589870 TUQ589862:TUQ589870 TKU589862:TKU589870 TAY589862:TAY589870 SRC589862:SRC589870 SHG589862:SHG589870 RXK589862:RXK589870 RNO589862:RNO589870 RDS589862:RDS589870 QTW589862:QTW589870 QKA589862:QKA589870 QAE589862:QAE589870 PQI589862:PQI589870 PGM589862:PGM589870 OWQ589862:OWQ589870 OMU589862:OMU589870 OCY589862:OCY589870 NTC589862:NTC589870 NJG589862:NJG589870 MZK589862:MZK589870 MPO589862:MPO589870 MFS589862:MFS589870 LVW589862:LVW589870 LMA589862:LMA589870 LCE589862:LCE589870 KSI589862:KSI589870 KIM589862:KIM589870 JYQ589862:JYQ589870 JOU589862:JOU589870 JEY589862:JEY589870 IVC589862:IVC589870 ILG589862:ILG589870 IBK589862:IBK589870 HRO589862:HRO589870 HHS589862:HHS589870 GXW589862:GXW589870 GOA589862:GOA589870 GEE589862:GEE589870 FUI589862:FUI589870 FKM589862:FKM589870 FAQ589862:FAQ589870 EQU589862:EQU589870 EGY589862:EGY589870 DXC589862:DXC589870 DNG589862:DNG589870 DDK589862:DDK589870 CTO589862:CTO589870 CJS589862:CJS589870 BZW589862:BZW589870 BQA589862:BQA589870 BGE589862:BGE589870 AWI589862:AWI589870 AMM589862:AMM589870 ACQ589862:ACQ589870 SU589862:SU589870 IY589862:IY589870 C589862:C589870 WVK524326:WVK524334 WLO524326:WLO524334 WBS524326:WBS524334 VRW524326:VRW524334 VIA524326:VIA524334 UYE524326:UYE524334 UOI524326:UOI524334 UEM524326:UEM524334 TUQ524326:TUQ524334 TKU524326:TKU524334 TAY524326:TAY524334 SRC524326:SRC524334 SHG524326:SHG524334 RXK524326:RXK524334 RNO524326:RNO524334 RDS524326:RDS524334 QTW524326:QTW524334 QKA524326:QKA524334 QAE524326:QAE524334 PQI524326:PQI524334 PGM524326:PGM524334 OWQ524326:OWQ524334 OMU524326:OMU524334 OCY524326:OCY524334 NTC524326:NTC524334 NJG524326:NJG524334 MZK524326:MZK524334 MPO524326:MPO524334 MFS524326:MFS524334 LVW524326:LVW524334 LMA524326:LMA524334 LCE524326:LCE524334 KSI524326:KSI524334 KIM524326:KIM524334 JYQ524326:JYQ524334 JOU524326:JOU524334 JEY524326:JEY524334 IVC524326:IVC524334 ILG524326:ILG524334 IBK524326:IBK524334 HRO524326:HRO524334 HHS524326:HHS524334 GXW524326:GXW524334 GOA524326:GOA524334 GEE524326:GEE524334 FUI524326:FUI524334 FKM524326:FKM524334 FAQ524326:FAQ524334 EQU524326:EQU524334 EGY524326:EGY524334 DXC524326:DXC524334 DNG524326:DNG524334 DDK524326:DDK524334 CTO524326:CTO524334 CJS524326:CJS524334 BZW524326:BZW524334 BQA524326:BQA524334 BGE524326:BGE524334 AWI524326:AWI524334 AMM524326:AMM524334 ACQ524326:ACQ524334 SU524326:SU524334 IY524326:IY524334 C524326:C524334 WVK458790:WVK458798 WLO458790:WLO458798 WBS458790:WBS458798 VRW458790:VRW458798 VIA458790:VIA458798 UYE458790:UYE458798 UOI458790:UOI458798 UEM458790:UEM458798 TUQ458790:TUQ458798 TKU458790:TKU458798 TAY458790:TAY458798 SRC458790:SRC458798 SHG458790:SHG458798 RXK458790:RXK458798 RNO458790:RNO458798 RDS458790:RDS458798 QTW458790:QTW458798 QKA458790:QKA458798 QAE458790:QAE458798 PQI458790:PQI458798 PGM458790:PGM458798 OWQ458790:OWQ458798 OMU458790:OMU458798 OCY458790:OCY458798 NTC458790:NTC458798 NJG458790:NJG458798 MZK458790:MZK458798 MPO458790:MPO458798 MFS458790:MFS458798 LVW458790:LVW458798 LMA458790:LMA458798 LCE458790:LCE458798 KSI458790:KSI458798 KIM458790:KIM458798 JYQ458790:JYQ458798 JOU458790:JOU458798 JEY458790:JEY458798 IVC458790:IVC458798 ILG458790:ILG458798 IBK458790:IBK458798 HRO458790:HRO458798 HHS458790:HHS458798 GXW458790:GXW458798 GOA458790:GOA458798 GEE458790:GEE458798 FUI458790:FUI458798 FKM458790:FKM458798 FAQ458790:FAQ458798 EQU458790:EQU458798 EGY458790:EGY458798 DXC458790:DXC458798 DNG458790:DNG458798 DDK458790:DDK458798 CTO458790:CTO458798 CJS458790:CJS458798 BZW458790:BZW458798 BQA458790:BQA458798 BGE458790:BGE458798 AWI458790:AWI458798 AMM458790:AMM458798 ACQ458790:ACQ458798 SU458790:SU458798 IY458790:IY458798 C458790:C458798 WVK393254:WVK393262 WLO393254:WLO393262 WBS393254:WBS393262 VRW393254:VRW393262 VIA393254:VIA393262 UYE393254:UYE393262 UOI393254:UOI393262 UEM393254:UEM393262 TUQ393254:TUQ393262 TKU393254:TKU393262 TAY393254:TAY393262 SRC393254:SRC393262 SHG393254:SHG393262 RXK393254:RXK393262 RNO393254:RNO393262 RDS393254:RDS393262 QTW393254:QTW393262 QKA393254:QKA393262 QAE393254:QAE393262 PQI393254:PQI393262 PGM393254:PGM393262 OWQ393254:OWQ393262 OMU393254:OMU393262 OCY393254:OCY393262 NTC393254:NTC393262 NJG393254:NJG393262 MZK393254:MZK393262 MPO393254:MPO393262 MFS393254:MFS393262 LVW393254:LVW393262 LMA393254:LMA393262 LCE393254:LCE393262 KSI393254:KSI393262 KIM393254:KIM393262 JYQ393254:JYQ393262 JOU393254:JOU393262 JEY393254:JEY393262 IVC393254:IVC393262 ILG393254:ILG393262 IBK393254:IBK393262 HRO393254:HRO393262 HHS393254:HHS393262 GXW393254:GXW393262 GOA393254:GOA393262 GEE393254:GEE393262 FUI393254:FUI393262 FKM393254:FKM393262 FAQ393254:FAQ393262 EQU393254:EQU393262 EGY393254:EGY393262 DXC393254:DXC393262 DNG393254:DNG393262 DDK393254:DDK393262 CTO393254:CTO393262 CJS393254:CJS393262 BZW393254:BZW393262 BQA393254:BQA393262 BGE393254:BGE393262 AWI393254:AWI393262 AMM393254:AMM393262 ACQ393254:ACQ393262 SU393254:SU393262 IY393254:IY393262 C393254:C393262 WVK327718:WVK327726 WLO327718:WLO327726 WBS327718:WBS327726 VRW327718:VRW327726 VIA327718:VIA327726 UYE327718:UYE327726 UOI327718:UOI327726 UEM327718:UEM327726 TUQ327718:TUQ327726 TKU327718:TKU327726 TAY327718:TAY327726 SRC327718:SRC327726 SHG327718:SHG327726 RXK327718:RXK327726 RNO327718:RNO327726 RDS327718:RDS327726 QTW327718:QTW327726 QKA327718:QKA327726 QAE327718:QAE327726 PQI327718:PQI327726 PGM327718:PGM327726 OWQ327718:OWQ327726 OMU327718:OMU327726 OCY327718:OCY327726 NTC327718:NTC327726 NJG327718:NJG327726 MZK327718:MZK327726 MPO327718:MPO327726 MFS327718:MFS327726 LVW327718:LVW327726 LMA327718:LMA327726 LCE327718:LCE327726 KSI327718:KSI327726 KIM327718:KIM327726 JYQ327718:JYQ327726 JOU327718:JOU327726 JEY327718:JEY327726 IVC327718:IVC327726 ILG327718:ILG327726 IBK327718:IBK327726 HRO327718:HRO327726 HHS327718:HHS327726 GXW327718:GXW327726 GOA327718:GOA327726 GEE327718:GEE327726 FUI327718:FUI327726 FKM327718:FKM327726 FAQ327718:FAQ327726 EQU327718:EQU327726 EGY327718:EGY327726 DXC327718:DXC327726 DNG327718:DNG327726 DDK327718:DDK327726 CTO327718:CTO327726 CJS327718:CJS327726 BZW327718:BZW327726 BQA327718:BQA327726 BGE327718:BGE327726 AWI327718:AWI327726 AMM327718:AMM327726 ACQ327718:ACQ327726 SU327718:SU327726 IY327718:IY327726 C327718:C327726 WVK262182:WVK262190 WLO262182:WLO262190 WBS262182:WBS262190 VRW262182:VRW262190 VIA262182:VIA262190 UYE262182:UYE262190 UOI262182:UOI262190 UEM262182:UEM262190 TUQ262182:TUQ262190 TKU262182:TKU262190 TAY262182:TAY262190 SRC262182:SRC262190 SHG262182:SHG262190 RXK262182:RXK262190 RNO262182:RNO262190 RDS262182:RDS262190 QTW262182:QTW262190 QKA262182:QKA262190 QAE262182:QAE262190 PQI262182:PQI262190 PGM262182:PGM262190 OWQ262182:OWQ262190 OMU262182:OMU262190 OCY262182:OCY262190 NTC262182:NTC262190 NJG262182:NJG262190 MZK262182:MZK262190 MPO262182:MPO262190 MFS262182:MFS262190 LVW262182:LVW262190 LMA262182:LMA262190 LCE262182:LCE262190 KSI262182:KSI262190 KIM262182:KIM262190 JYQ262182:JYQ262190 JOU262182:JOU262190 JEY262182:JEY262190 IVC262182:IVC262190 ILG262182:ILG262190 IBK262182:IBK262190 HRO262182:HRO262190 HHS262182:HHS262190 GXW262182:GXW262190 GOA262182:GOA262190 GEE262182:GEE262190 FUI262182:FUI262190 FKM262182:FKM262190 FAQ262182:FAQ262190 EQU262182:EQU262190 EGY262182:EGY262190 DXC262182:DXC262190 DNG262182:DNG262190 DDK262182:DDK262190 CTO262182:CTO262190 CJS262182:CJS262190 BZW262182:BZW262190 BQA262182:BQA262190 BGE262182:BGE262190 AWI262182:AWI262190 AMM262182:AMM262190 ACQ262182:ACQ262190 SU262182:SU262190 IY262182:IY262190 C262182:C262190 WVK196646:WVK196654 WLO196646:WLO196654 WBS196646:WBS196654 VRW196646:VRW196654 VIA196646:VIA196654 UYE196646:UYE196654 UOI196646:UOI196654 UEM196646:UEM196654 TUQ196646:TUQ196654 TKU196646:TKU196654 TAY196646:TAY196654 SRC196646:SRC196654 SHG196646:SHG196654 RXK196646:RXK196654 RNO196646:RNO196654 RDS196646:RDS196654 QTW196646:QTW196654 QKA196646:QKA196654 QAE196646:QAE196654 PQI196646:PQI196654 PGM196646:PGM196654 OWQ196646:OWQ196654 OMU196646:OMU196654 OCY196646:OCY196654 NTC196646:NTC196654 NJG196646:NJG196654 MZK196646:MZK196654 MPO196646:MPO196654 MFS196646:MFS196654 LVW196646:LVW196654 LMA196646:LMA196654 LCE196646:LCE196654 KSI196646:KSI196654 KIM196646:KIM196654 JYQ196646:JYQ196654 JOU196646:JOU196654 JEY196646:JEY196654 IVC196646:IVC196654 ILG196646:ILG196654 IBK196646:IBK196654 HRO196646:HRO196654 HHS196646:HHS196654 GXW196646:GXW196654 GOA196646:GOA196654 GEE196646:GEE196654 FUI196646:FUI196654 FKM196646:FKM196654 FAQ196646:FAQ196654 EQU196646:EQU196654 EGY196646:EGY196654 DXC196646:DXC196654 DNG196646:DNG196654 DDK196646:DDK196654 CTO196646:CTO196654 CJS196646:CJS196654 BZW196646:BZW196654 BQA196646:BQA196654 BGE196646:BGE196654 AWI196646:AWI196654 AMM196646:AMM196654 ACQ196646:ACQ196654 SU196646:SU196654 IY196646:IY196654 C196646:C196654 WVK131110:WVK131118 WLO131110:WLO131118 WBS131110:WBS131118 VRW131110:VRW131118 VIA131110:VIA131118 UYE131110:UYE131118 UOI131110:UOI131118 UEM131110:UEM131118 TUQ131110:TUQ131118 TKU131110:TKU131118 TAY131110:TAY131118 SRC131110:SRC131118 SHG131110:SHG131118 RXK131110:RXK131118 RNO131110:RNO131118 RDS131110:RDS131118 QTW131110:QTW131118 QKA131110:QKA131118 QAE131110:QAE131118 PQI131110:PQI131118 PGM131110:PGM131118 OWQ131110:OWQ131118 OMU131110:OMU131118 OCY131110:OCY131118 NTC131110:NTC131118 NJG131110:NJG131118 MZK131110:MZK131118 MPO131110:MPO131118 MFS131110:MFS131118 LVW131110:LVW131118 LMA131110:LMA131118 LCE131110:LCE131118 KSI131110:KSI131118 KIM131110:KIM131118 JYQ131110:JYQ131118 JOU131110:JOU131118 JEY131110:JEY131118 IVC131110:IVC131118 ILG131110:ILG131118 IBK131110:IBK131118 HRO131110:HRO131118 HHS131110:HHS131118 GXW131110:GXW131118 GOA131110:GOA131118 GEE131110:GEE131118 FUI131110:FUI131118 FKM131110:FKM131118 FAQ131110:FAQ131118 EQU131110:EQU131118 EGY131110:EGY131118 DXC131110:DXC131118 DNG131110:DNG131118 DDK131110:DDK131118 CTO131110:CTO131118 CJS131110:CJS131118 BZW131110:BZW131118 BQA131110:BQA131118 BGE131110:BGE131118 AWI131110:AWI131118 AMM131110:AMM131118 ACQ131110:ACQ131118 SU131110:SU131118 IY131110:IY131118 C131110:C131118 WVK65574:WVK65582 WLO65574:WLO65582 WBS65574:WBS65582 VRW65574:VRW65582 VIA65574:VIA65582 UYE65574:UYE65582 UOI65574:UOI65582 UEM65574:UEM65582 TUQ65574:TUQ65582 TKU65574:TKU65582 TAY65574:TAY65582 SRC65574:SRC65582 SHG65574:SHG65582 RXK65574:RXK65582 RNO65574:RNO65582 RDS65574:RDS65582 QTW65574:QTW65582 QKA65574:QKA65582 QAE65574:QAE65582 PQI65574:PQI65582 PGM65574:PGM65582 OWQ65574:OWQ65582 OMU65574:OMU65582 OCY65574:OCY65582 NTC65574:NTC65582 NJG65574:NJG65582 MZK65574:MZK65582 MPO65574:MPO65582 MFS65574:MFS65582 LVW65574:LVW65582 LMA65574:LMA65582 LCE65574:LCE65582 KSI65574:KSI65582 KIM65574:KIM65582 JYQ65574:JYQ65582 JOU65574:JOU65582 JEY65574:JEY65582 IVC65574:IVC65582 ILG65574:ILG65582 IBK65574:IBK65582 HRO65574:HRO65582 HHS65574:HHS65582 GXW65574:GXW65582 GOA65574:GOA65582 GEE65574:GEE65582 FUI65574:FUI65582 FKM65574:FKM65582 FAQ65574:FAQ65582 EQU65574:EQU65582 EGY65574:EGY65582 DXC65574:DXC65582 DNG65574:DNG65582 DDK65574:DDK65582 CTO65574:CTO65582 CJS65574:CJS65582 BZW65574:BZW65582 BQA65574:BQA65582 BGE65574:BGE65582 AWI65574:AWI65582 AMM65574:AMM65582 ACQ65574:ACQ65582 SU65574:SU65582 IY65574:IY65582 C65574:C65582 WVS983050:WVS983086 WLW983050:WLW983086 WCA983050:WCA983086 VSE983050:VSE983086 VII983050:VII983086 UYM983050:UYM983086 UOQ983050:UOQ983086 UEU983050:UEU983086 TUY983050:TUY983086 TLC983050:TLC983086 TBG983050:TBG983086 SRK983050:SRK983086 SHO983050:SHO983086 RXS983050:RXS983086 RNW983050:RNW983086 REA983050:REA983086 QUE983050:QUE983086 QKI983050:QKI983086 QAM983050:QAM983086 PQQ983050:PQQ983086 PGU983050:PGU983086 OWY983050:OWY983086 ONC983050:ONC983086 ODG983050:ODG983086 NTK983050:NTK983086 NJO983050:NJO983086 MZS983050:MZS983086 MPW983050:MPW983086 MGA983050:MGA983086 LWE983050:LWE983086 LMI983050:LMI983086 LCM983050:LCM983086 KSQ983050:KSQ983086 KIU983050:KIU983086 JYY983050:JYY983086 JPC983050:JPC983086 JFG983050:JFG983086 IVK983050:IVK983086 ILO983050:ILO983086 IBS983050:IBS983086 HRW983050:HRW983086 HIA983050:HIA983086 GYE983050:GYE983086 GOI983050:GOI983086 GEM983050:GEM983086 FUQ983050:FUQ983086 FKU983050:FKU983086 FAY983050:FAY983086 ERC983050:ERC983086 EHG983050:EHG983086 DXK983050:DXK983086 DNO983050:DNO983086 DDS983050:DDS983086 CTW983050:CTW983086 CKA983050:CKA983086 CAE983050:CAE983086 BQI983050:BQI983086 BGM983050:BGM983086 AWQ983050:AWQ983086 AMU983050:AMU983086 ACY983050:ACY983086 TC983050:TC983086 JG983050:JG983086 K983050:K983086 WVS917514:WVS917550 WLW917514:WLW917550 WCA917514:WCA917550 VSE917514:VSE917550 VII917514:VII917550 UYM917514:UYM917550 UOQ917514:UOQ917550 UEU917514:UEU917550 TUY917514:TUY917550 TLC917514:TLC917550 TBG917514:TBG917550 SRK917514:SRK917550 SHO917514:SHO917550 RXS917514:RXS917550 RNW917514:RNW917550 REA917514:REA917550 QUE917514:QUE917550 QKI917514:QKI917550 QAM917514:QAM917550 PQQ917514:PQQ917550 PGU917514:PGU917550 OWY917514:OWY917550 ONC917514:ONC917550 ODG917514:ODG917550 NTK917514:NTK917550 NJO917514:NJO917550 MZS917514:MZS917550 MPW917514:MPW917550 MGA917514:MGA917550 LWE917514:LWE917550 LMI917514:LMI917550 LCM917514:LCM917550 KSQ917514:KSQ917550 KIU917514:KIU917550 JYY917514:JYY917550 JPC917514:JPC917550 JFG917514:JFG917550 IVK917514:IVK917550 ILO917514:ILO917550 IBS917514:IBS917550 HRW917514:HRW917550 HIA917514:HIA917550 GYE917514:GYE917550 GOI917514:GOI917550 GEM917514:GEM917550 FUQ917514:FUQ917550 FKU917514:FKU917550 FAY917514:FAY917550 ERC917514:ERC917550 EHG917514:EHG917550 DXK917514:DXK917550 DNO917514:DNO917550 DDS917514:DDS917550 CTW917514:CTW917550 CKA917514:CKA917550 CAE917514:CAE917550 BQI917514:BQI917550 BGM917514:BGM917550 AWQ917514:AWQ917550 AMU917514:AMU917550 ACY917514:ACY917550 TC917514:TC917550 JG917514:JG917550 K917514:K917550 WVS851978:WVS852014 WLW851978:WLW852014 WCA851978:WCA852014 VSE851978:VSE852014 VII851978:VII852014 UYM851978:UYM852014 UOQ851978:UOQ852014 UEU851978:UEU852014 TUY851978:TUY852014 TLC851978:TLC852014 TBG851978:TBG852014 SRK851978:SRK852014 SHO851978:SHO852014 RXS851978:RXS852014 RNW851978:RNW852014 REA851978:REA852014 QUE851978:QUE852014 QKI851978:QKI852014 QAM851978:QAM852014 PQQ851978:PQQ852014 PGU851978:PGU852014 OWY851978:OWY852014 ONC851978:ONC852014 ODG851978:ODG852014 NTK851978:NTK852014 NJO851978:NJO852014 MZS851978:MZS852014 MPW851978:MPW852014 MGA851978:MGA852014 LWE851978:LWE852014 LMI851978:LMI852014 LCM851978:LCM852014 KSQ851978:KSQ852014 KIU851978:KIU852014 JYY851978:JYY852014 JPC851978:JPC852014 JFG851978:JFG852014 IVK851978:IVK852014 ILO851978:ILO852014 IBS851978:IBS852014 HRW851978:HRW852014 HIA851978:HIA852014 GYE851978:GYE852014 GOI851978:GOI852014 GEM851978:GEM852014 FUQ851978:FUQ852014 FKU851978:FKU852014 FAY851978:FAY852014 ERC851978:ERC852014 EHG851978:EHG852014 DXK851978:DXK852014 DNO851978:DNO852014 DDS851978:DDS852014 CTW851978:CTW852014 CKA851978:CKA852014 CAE851978:CAE852014 BQI851978:BQI852014 BGM851978:BGM852014 AWQ851978:AWQ852014 AMU851978:AMU852014 ACY851978:ACY852014 TC851978:TC852014 JG851978:JG852014 K851978:K852014 WVS786442:WVS786478 WLW786442:WLW786478 WCA786442:WCA786478 VSE786442:VSE786478 VII786442:VII786478 UYM786442:UYM786478 UOQ786442:UOQ786478 UEU786442:UEU786478 TUY786442:TUY786478 TLC786442:TLC786478 TBG786442:TBG786478 SRK786442:SRK786478 SHO786442:SHO786478 RXS786442:RXS786478 RNW786442:RNW786478 REA786442:REA786478 QUE786442:QUE786478 QKI786442:QKI786478 QAM786442:QAM786478 PQQ786442:PQQ786478 PGU786442:PGU786478 OWY786442:OWY786478 ONC786442:ONC786478 ODG786442:ODG786478 NTK786442:NTK786478 NJO786442:NJO786478 MZS786442:MZS786478 MPW786442:MPW786478 MGA786442:MGA786478 LWE786442:LWE786478 LMI786442:LMI786478 LCM786442:LCM786478 KSQ786442:KSQ786478 KIU786442:KIU786478 JYY786442:JYY786478 JPC786442:JPC786478 JFG786442:JFG786478 IVK786442:IVK786478 ILO786442:ILO786478 IBS786442:IBS786478 HRW786442:HRW786478 HIA786442:HIA786478 GYE786442:GYE786478 GOI786442:GOI786478 GEM786442:GEM786478 FUQ786442:FUQ786478 FKU786442:FKU786478 FAY786442:FAY786478 ERC786442:ERC786478 EHG786442:EHG786478 DXK786442:DXK786478 DNO786442:DNO786478 DDS786442:DDS786478 CTW786442:CTW786478 CKA786442:CKA786478 CAE786442:CAE786478 BQI786442:BQI786478 BGM786442:BGM786478 AWQ786442:AWQ786478 AMU786442:AMU786478 ACY786442:ACY786478 TC786442:TC786478 JG786442:JG786478 K786442:K786478 WVS720906:WVS720942 WLW720906:WLW720942 WCA720906:WCA720942 VSE720906:VSE720942 VII720906:VII720942 UYM720906:UYM720942 UOQ720906:UOQ720942 UEU720906:UEU720942 TUY720906:TUY720942 TLC720906:TLC720942 TBG720906:TBG720942 SRK720906:SRK720942 SHO720906:SHO720942 RXS720906:RXS720942 RNW720906:RNW720942 REA720906:REA720942 QUE720906:QUE720942 QKI720906:QKI720942 QAM720906:QAM720942 PQQ720906:PQQ720942 PGU720906:PGU720942 OWY720906:OWY720942 ONC720906:ONC720942 ODG720906:ODG720942 NTK720906:NTK720942 NJO720906:NJO720942 MZS720906:MZS720942 MPW720906:MPW720942 MGA720906:MGA720942 LWE720906:LWE720942 LMI720906:LMI720942 LCM720906:LCM720942 KSQ720906:KSQ720942 KIU720906:KIU720942 JYY720906:JYY720942 JPC720906:JPC720942 JFG720906:JFG720942 IVK720906:IVK720942 ILO720906:ILO720942 IBS720906:IBS720942 HRW720906:HRW720942 HIA720906:HIA720942 GYE720906:GYE720942 GOI720906:GOI720942 GEM720906:GEM720942 FUQ720906:FUQ720942 FKU720906:FKU720942 FAY720906:FAY720942 ERC720906:ERC720942 EHG720906:EHG720942 DXK720906:DXK720942 DNO720906:DNO720942 DDS720906:DDS720942 CTW720906:CTW720942 CKA720906:CKA720942 CAE720906:CAE720942 BQI720906:BQI720942 BGM720906:BGM720942 AWQ720906:AWQ720942 AMU720906:AMU720942 ACY720906:ACY720942 TC720906:TC720942 JG720906:JG720942 K720906:K720942 WVS655370:WVS655406 WLW655370:WLW655406 WCA655370:WCA655406 VSE655370:VSE655406 VII655370:VII655406 UYM655370:UYM655406 UOQ655370:UOQ655406 UEU655370:UEU655406 TUY655370:TUY655406 TLC655370:TLC655406 TBG655370:TBG655406 SRK655370:SRK655406 SHO655370:SHO655406 RXS655370:RXS655406 RNW655370:RNW655406 REA655370:REA655406 QUE655370:QUE655406 QKI655370:QKI655406 QAM655370:QAM655406 PQQ655370:PQQ655406 PGU655370:PGU655406 OWY655370:OWY655406 ONC655370:ONC655406 ODG655370:ODG655406 NTK655370:NTK655406 NJO655370:NJO655406 MZS655370:MZS655406 MPW655370:MPW655406 MGA655370:MGA655406 LWE655370:LWE655406 LMI655370:LMI655406 LCM655370:LCM655406 KSQ655370:KSQ655406 KIU655370:KIU655406 JYY655370:JYY655406 JPC655370:JPC655406 JFG655370:JFG655406 IVK655370:IVK655406 ILO655370:ILO655406 IBS655370:IBS655406 HRW655370:HRW655406 HIA655370:HIA655406 GYE655370:GYE655406 GOI655370:GOI655406 GEM655370:GEM655406 FUQ655370:FUQ655406 FKU655370:FKU655406 FAY655370:FAY655406 ERC655370:ERC655406 EHG655370:EHG655406 DXK655370:DXK655406 DNO655370:DNO655406 DDS655370:DDS655406 CTW655370:CTW655406 CKA655370:CKA655406 CAE655370:CAE655406 BQI655370:BQI655406 BGM655370:BGM655406 AWQ655370:AWQ655406 AMU655370:AMU655406 ACY655370:ACY655406 TC655370:TC655406 JG655370:JG655406 K655370:K655406 WVS589834:WVS589870 WLW589834:WLW589870 WCA589834:WCA589870 VSE589834:VSE589870 VII589834:VII589870 UYM589834:UYM589870 UOQ589834:UOQ589870 UEU589834:UEU589870 TUY589834:TUY589870 TLC589834:TLC589870 TBG589834:TBG589870 SRK589834:SRK589870 SHO589834:SHO589870 RXS589834:RXS589870 RNW589834:RNW589870 REA589834:REA589870 QUE589834:QUE589870 QKI589834:QKI589870 QAM589834:QAM589870 PQQ589834:PQQ589870 PGU589834:PGU589870 OWY589834:OWY589870 ONC589834:ONC589870 ODG589834:ODG589870 NTK589834:NTK589870 NJO589834:NJO589870 MZS589834:MZS589870 MPW589834:MPW589870 MGA589834:MGA589870 LWE589834:LWE589870 LMI589834:LMI589870 LCM589834:LCM589870 KSQ589834:KSQ589870 KIU589834:KIU589870 JYY589834:JYY589870 JPC589834:JPC589870 JFG589834:JFG589870 IVK589834:IVK589870 ILO589834:ILO589870 IBS589834:IBS589870 HRW589834:HRW589870 HIA589834:HIA589870 GYE589834:GYE589870 GOI589834:GOI589870 GEM589834:GEM589870 FUQ589834:FUQ589870 FKU589834:FKU589870 FAY589834:FAY589870 ERC589834:ERC589870 EHG589834:EHG589870 DXK589834:DXK589870 DNO589834:DNO589870 DDS589834:DDS589870 CTW589834:CTW589870 CKA589834:CKA589870 CAE589834:CAE589870 BQI589834:BQI589870 BGM589834:BGM589870 AWQ589834:AWQ589870 AMU589834:AMU589870 ACY589834:ACY589870 TC589834:TC589870 JG589834:JG589870 K589834:K589870 WVS524298:WVS524334 WLW524298:WLW524334 WCA524298:WCA524334 VSE524298:VSE524334 VII524298:VII524334 UYM524298:UYM524334 UOQ524298:UOQ524334 UEU524298:UEU524334 TUY524298:TUY524334 TLC524298:TLC524334 TBG524298:TBG524334 SRK524298:SRK524334 SHO524298:SHO524334 RXS524298:RXS524334 RNW524298:RNW524334 REA524298:REA524334 QUE524298:QUE524334 QKI524298:QKI524334 QAM524298:QAM524334 PQQ524298:PQQ524334 PGU524298:PGU524334 OWY524298:OWY524334 ONC524298:ONC524334 ODG524298:ODG524334 NTK524298:NTK524334 NJO524298:NJO524334 MZS524298:MZS524334 MPW524298:MPW524334 MGA524298:MGA524334 LWE524298:LWE524334 LMI524298:LMI524334 LCM524298:LCM524334 KSQ524298:KSQ524334 KIU524298:KIU524334 JYY524298:JYY524334 JPC524298:JPC524334 JFG524298:JFG524334 IVK524298:IVK524334 ILO524298:ILO524334 IBS524298:IBS524334 HRW524298:HRW524334 HIA524298:HIA524334 GYE524298:GYE524334 GOI524298:GOI524334 GEM524298:GEM524334 FUQ524298:FUQ524334 FKU524298:FKU524334 FAY524298:FAY524334 ERC524298:ERC524334 EHG524298:EHG524334 DXK524298:DXK524334 DNO524298:DNO524334 DDS524298:DDS524334 CTW524298:CTW524334 CKA524298:CKA524334 CAE524298:CAE524334 BQI524298:BQI524334 BGM524298:BGM524334 AWQ524298:AWQ524334 AMU524298:AMU524334 ACY524298:ACY524334 TC524298:TC524334 JG524298:JG524334 K524298:K524334 WVS458762:WVS458798 WLW458762:WLW458798 WCA458762:WCA458798 VSE458762:VSE458798 VII458762:VII458798 UYM458762:UYM458798 UOQ458762:UOQ458798 UEU458762:UEU458798 TUY458762:TUY458798 TLC458762:TLC458798 TBG458762:TBG458798 SRK458762:SRK458798 SHO458762:SHO458798 RXS458762:RXS458798 RNW458762:RNW458798 REA458762:REA458798 QUE458762:QUE458798 QKI458762:QKI458798 QAM458762:QAM458798 PQQ458762:PQQ458798 PGU458762:PGU458798 OWY458762:OWY458798 ONC458762:ONC458798 ODG458762:ODG458798 NTK458762:NTK458798 NJO458762:NJO458798 MZS458762:MZS458798 MPW458762:MPW458798 MGA458762:MGA458798 LWE458762:LWE458798 LMI458762:LMI458798 LCM458762:LCM458798 KSQ458762:KSQ458798 KIU458762:KIU458798 JYY458762:JYY458798 JPC458762:JPC458798 JFG458762:JFG458798 IVK458762:IVK458798 ILO458762:ILO458798 IBS458762:IBS458798 HRW458762:HRW458798 HIA458762:HIA458798 GYE458762:GYE458798 GOI458762:GOI458798 GEM458762:GEM458798 FUQ458762:FUQ458798 FKU458762:FKU458798 FAY458762:FAY458798 ERC458762:ERC458798 EHG458762:EHG458798 DXK458762:DXK458798 DNO458762:DNO458798 DDS458762:DDS458798 CTW458762:CTW458798 CKA458762:CKA458798 CAE458762:CAE458798 BQI458762:BQI458798 BGM458762:BGM458798 AWQ458762:AWQ458798 AMU458762:AMU458798 ACY458762:ACY458798 TC458762:TC458798 JG458762:JG458798 K458762:K458798 WVS393226:WVS393262 WLW393226:WLW393262 WCA393226:WCA393262 VSE393226:VSE393262 VII393226:VII393262 UYM393226:UYM393262 UOQ393226:UOQ393262 UEU393226:UEU393262 TUY393226:TUY393262 TLC393226:TLC393262 TBG393226:TBG393262 SRK393226:SRK393262 SHO393226:SHO393262 RXS393226:RXS393262 RNW393226:RNW393262 REA393226:REA393262 QUE393226:QUE393262 QKI393226:QKI393262 QAM393226:QAM393262 PQQ393226:PQQ393262 PGU393226:PGU393262 OWY393226:OWY393262 ONC393226:ONC393262 ODG393226:ODG393262 NTK393226:NTK393262 NJO393226:NJO393262 MZS393226:MZS393262 MPW393226:MPW393262 MGA393226:MGA393262 LWE393226:LWE393262 LMI393226:LMI393262 LCM393226:LCM393262 KSQ393226:KSQ393262 KIU393226:KIU393262 JYY393226:JYY393262 JPC393226:JPC393262 JFG393226:JFG393262 IVK393226:IVK393262 ILO393226:ILO393262 IBS393226:IBS393262 HRW393226:HRW393262 HIA393226:HIA393262 GYE393226:GYE393262 GOI393226:GOI393262 GEM393226:GEM393262 FUQ393226:FUQ393262 FKU393226:FKU393262 FAY393226:FAY393262 ERC393226:ERC393262 EHG393226:EHG393262 DXK393226:DXK393262 DNO393226:DNO393262 DDS393226:DDS393262 CTW393226:CTW393262 CKA393226:CKA393262 CAE393226:CAE393262 BQI393226:BQI393262 BGM393226:BGM393262 AWQ393226:AWQ393262 AMU393226:AMU393262 ACY393226:ACY393262 TC393226:TC393262 JG393226:JG393262 K393226:K393262 WVS327690:WVS327726 WLW327690:WLW327726 WCA327690:WCA327726 VSE327690:VSE327726 VII327690:VII327726 UYM327690:UYM327726 UOQ327690:UOQ327726 UEU327690:UEU327726 TUY327690:TUY327726 TLC327690:TLC327726 TBG327690:TBG327726 SRK327690:SRK327726 SHO327690:SHO327726 RXS327690:RXS327726 RNW327690:RNW327726 REA327690:REA327726 QUE327690:QUE327726 QKI327690:QKI327726 QAM327690:QAM327726 PQQ327690:PQQ327726 PGU327690:PGU327726 OWY327690:OWY327726 ONC327690:ONC327726 ODG327690:ODG327726 NTK327690:NTK327726 NJO327690:NJO327726 MZS327690:MZS327726 MPW327690:MPW327726 MGA327690:MGA327726 LWE327690:LWE327726 LMI327690:LMI327726 LCM327690:LCM327726 KSQ327690:KSQ327726 KIU327690:KIU327726 JYY327690:JYY327726 JPC327690:JPC327726 JFG327690:JFG327726 IVK327690:IVK327726 ILO327690:ILO327726 IBS327690:IBS327726 HRW327690:HRW327726 HIA327690:HIA327726 GYE327690:GYE327726 GOI327690:GOI327726 GEM327690:GEM327726 FUQ327690:FUQ327726 FKU327690:FKU327726 FAY327690:FAY327726 ERC327690:ERC327726 EHG327690:EHG327726 DXK327690:DXK327726 DNO327690:DNO327726 DDS327690:DDS327726 CTW327690:CTW327726 CKA327690:CKA327726 CAE327690:CAE327726 BQI327690:BQI327726 BGM327690:BGM327726 AWQ327690:AWQ327726 AMU327690:AMU327726 ACY327690:ACY327726 TC327690:TC327726 JG327690:JG327726 K327690:K327726 WVS262154:WVS262190 WLW262154:WLW262190 WCA262154:WCA262190 VSE262154:VSE262190 VII262154:VII262190 UYM262154:UYM262190 UOQ262154:UOQ262190 UEU262154:UEU262190 TUY262154:TUY262190 TLC262154:TLC262190 TBG262154:TBG262190 SRK262154:SRK262190 SHO262154:SHO262190 RXS262154:RXS262190 RNW262154:RNW262190 REA262154:REA262190 QUE262154:QUE262190 QKI262154:QKI262190 QAM262154:QAM262190 PQQ262154:PQQ262190 PGU262154:PGU262190 OWY262154:OWY262190 ONC262154:ONC262190 ODG262154:ODG262190 NTK262154:NTK262190 NJO262154:NJO262190 MZS262154:MZS262190 MPW262154:MPW262190 MGA262154:MGA262190 LWE262154:LWE262190 LMI262154:LMI262190 LCM262154:LCM262190 KSQ262154:KSQ262190 KIU262154:KIU262190 JYY262154:JYY262190 JPC262154:JPC262190 JFG262154:JFG262190 IVK262154:IVK262190 ILO262154:ILO262190 IBS262154:IBS262190 HRW262154:HRW262190 HIA262154:HIA262190 GYE262154:GYE262190 GOI262154:GOI262190 GEM262154:GEM262190 FUQ262154:FUQ262190 FKU262154:FKU262190 FAY262154:FAY262190 ERC262154:ERC262190 EHG262154:EHG262190 DXK262154:DXK262190 DNO262154:DNO262190 DDS262154:DDS262190 CTW262154:CTW262190 CKA262154:CKA262190 CAE262154:CAE262190 BQI262154:BQI262190 BGM262154:BGM262190 AWQ262154:AWQ262190 AMU262154:AMU262190 ACY262154:ACY262190 TC262154:TC262190 JG262154:JG262190 K262154:K262190 WVS196618:WVS196654 WLW196618:WLW196654 WCA196618:WCA196654 VSE196618:VSE196654 VII196618:VII196654 UYM196618:UYM196654 UOQ196618:UOQ196654 UEU196618:UEU196654 TUY196618:TUY196654 TLC196618:TLC196654 TBG196618:TBG196654 SRK196618:SRK196654 SHO196618:SHO196654 RXS196618:RXS196654 RNW196618:RNW196654 REA196618:REA196654 QUE196618:QUE196654 QKI196618:QKI196654 QAM196618:QAM196654 PQQ196618:PQQ196654 PGU196618:PGU196654 OWY196618:OWY196654 ONC196618:ONC196654 ODG196618:ODG196654 NTK196618:NTK196654 NJO196618:NJO196654 MZS196618:MZS196654 MPW196618:MPW196654 MGA196618:MGA196654 LWE196618:LWE196654 LMI196618:LMI196654 LCM196618:LCM196654 KSQ196618:KSQ196654 KIU196618:KIU196654 JYY196618:JYY196654 JPC196618:JPC196654 JFG196618:JFG196654 IVK196618:IVK196654 ILO196618:ILO196654 IBS196618:IBS196654 HRW196618:HRW196654 HIA196618:HIA196654 GYE196618:GYE196654 GOI196618:GOI196654 GEM196618:GEM196654 FUQ196618:FUQ196654 FKU196618:FKU196654 FAY196618:FAY196654 ERC196618:ERC196654 EHG196618:EHG196654 DXK196618:DXK196654 DNO196618:DNO196654 DDS196618:DDS196654 CTW196618:CTW196654 CKA196618:CKA196654 CAE196618:CAE196654 BQI196618:BQI196654 BGM196618:BGM196654 AWQ196618:AWQ196654 AMU196618:AMU196654 ACY196618:ACY196654 TC196618:TC196654 JG196618:JG196654 K196618:K196654 WVS131082:WVS131118 WLW131082:WLW131118 WCA131082:WCA131118 VSE131082:VSE131118 VII131082:VII131118 UYM131082:UYM131118 UOQ131082:UOQ131118 UEU131082:UEU131118 TUY131082:TUY131118 TLC131082:TLC131118 TBG131082:TBG131118 SRK131082:SRK131118 SHO131082:SHO131118 RXS131082:RXS131118 RNW131082:RNW131118 REA131082:REA131118 QUE131082:QUE131118 QKI131082:QKI131118 QAM131082:QAM131118 PQQ131082:PQQ131118 PGU131082:PGU131118 OWY131082:OWY131118 ONC131082:ONC131118 ODG131082:ODG131118 NTK131082:NTK131118 NJO131082:NJO131118 MZS131082:MZS131118 MPW131082:MPW131118 MGA131082:MGA131118 LWE131082:LWE131118 LMI131082:LMI131118 LCM131082:LCM131118 KSQ131082:KSQ131118 KIU131082:KIU131118 JYY131082:JYY131118 JPC131082:JPC131118 JFG131082:JFG131118 IVK131082:IVK131118 ILO131082:ILO131118 IBS131082:IBS131118 HRW131082:HRW131118 HIA131082:HIA131118 GYE131082:GYE131118 GOI131082:GOI131118 GEM131082:GEM131118 FUQ131082:FUQ131118 FKU131082:FKU131118 FAY131082:FAY131118 ERC131082:ERC131118 EHG131082:EHG131118 DXK131082:DXK131118 DNO131082:DNO131118 DDS131082:DDS131118 CTW131082:CTW131118 CKA131082:CKA131118 CAE131082:CAE131118 BQI131082:BQI131118 BGM131082:BGM131118 AWQ131082:AWQ131118 AMU131082:AMU131118 ACY131082:ACY131118 TC131082:TC131118 JG131082:JG131118 K131082:K131118 WVS65546:WVS65582 WLW65546:WLW65582 WCA65546:WCA65582 VSE65546:VSE65582 VII65546:VII65582 UYM65546:UYM65582 UOQ65546:UOQ65582 UEU65546:UEU65582 TUY65546:TUY65582 TLC65546:TLC65582 TBG65546:TBG65582 SRK65546:SRK65582 SHO65546:SHO65582 RXS65546:RXS65582 RNW65546:RNW65582 REA65546:REA65582 QUE65546:QUE65582 QKI65546:QKI65582 QAM65546:QAM65582 PQQ65546:PQQ65582 PGU65546:PGU65582 OWY65546:OWY65582 ONC65546:ONC65582 ODG65546:ODG65582 NTK65546:NTK65582 NJO65546:NJO65582 MZS65546:MZS65582 MPW65546:MPW65582 MGA65546:MGA65582 LWE65546:LWE65582 LMI65546:LMI65582 LCM65546:LCM65582 KSQ65546:KSQ65582 KIU65546:KIU65582 JYY65546:JYY65582 JPC65546:JPC65582 JFG65546:JFG65582 IVK65546:IVK65582 ILO65546:ILO65582 IBS65546:IBS65582 HRW65546:HRW65582 HIA65546:HIA65582 GYE65546:GYE65582 GOI65546:GOI65582 GEM65546:GEM65582 FUQ65546:FUQ65582 FKU65546:FKU65582 FAY65546:FAY65582 ERC65546:ERC65582 EHG65546:EHG65582 DXK65546:DXK65582 DNO65546:DNO65582 DDS65546:DDS65582 CTW65546:CTW65582 CKA65546:CKA65582 CAE65546:CAE65582 BQI65546:BQI65582 BGM65546:BGM65582 AWQ65546:AWQ65582 AMU65546:AMU65582 ACY65546:ACY65582 TC65546:TC65582 JG65546:JG65582 K65546:K65582 WVU983050:WVU983062 WLY983050:WLY983062 WCC983050:WCC983062 VSG983050:VSG983062 VIK983050:VIK983062 UYO983050:UYO983062 UOS983050:UOS983062 UEW983050:UEW983062 TVA983050:TVA983062 TLE983050:TLE983062 TBI983050:TBI983062 SRM983050:SRM983062 SHQ983050:SHQ983062 RXU983050:RXU983062 RNY983050:RNY983062 REC983050:REC983062 QUG983050:QUG983062 QKK983050:QKK983062 QAO983050:QAO983062 PQS983050:PQS983062 PGW983050:PGW983062 OXA983050:OXA983062 ONE983050:ONE983062 ODI983050:ODI983062 NTM983050:NTM983062 NJQ983050:NJQ983062 MZU983050:MZU983062 MPY983050:MPY983062 MGC983050:MGC983062 LWG983050:LWG983062 LMK983050:LMK983062 LCO983050:LCO983062 KSS983050:KSS983062 KIW983050:KIW983062 JZA983050:JZA983062 JPE983050:JPE983062 JFI983050:JFI983062 IVM983050:IVM983062 ILQ983050:ILQ983062 IBU983050:IBU983062 HRY983050:HRY983062 HIC983050:HIC983062 GYG983050:GYG983062 GOK983050:GOK983062 GEO983050:GEO983062 FUS983050:FUS983062 FKW983050:FKW983062 FBA983050:FBA983062 ERE983050:ERE983062 EHI983050:EHI983062 DXM983050:DXM983062 DNQ983050:DNQ983062 DDU983050:DDU983062 CTY983050:CTY983062 CKC983050:CKC983062 CAG983050:CAG983062 BQK983050:BQK983062 BGO983050:BGO983062 AWS983050:AWS983062 AMW983050:AMW983062 ADA983050:ADA983062 TE983050:TE983062 JI983050:JI983062 M983050:M983062 WVU917514:WVU917526 WLY917514:WLY917526 WCC917514:WCC917526 VSG917514:VSG917526 VIK917514:VIK917526 UYO917514:UYO917526 UOS917514:UOS917526 UEW917514:UEW917526 TVA917514:TVA917526 TLE917514:TLE917526 TBI917514:TBI917526 SRM917514:SRM917526 SHQ917514:SHQ917526 RXU917514:RXU917526 RNY917514:RNY917526 REC917514:REC917526 QUG917514:QUG917526 QKK917514:QKK917526 QAO917514:QAO917526 PQS917514:PQS917526 PGW917514:PGW917526 OXA917514:OXA917526 ONE917514:ONE917526 ODI917514:ODI917526 NTM917514:NTM917526 NJQ917514:NJQ917526 MZU917514:MZU917526 MPY917514:MPY917526 MGC917514:MGC917526 LWG917514:LWG917526 LMK917514:LMK917526 LCO917514:LCO917526 KSS917514:KSS917526 KIW917514:KIW917526 JZA917514:JZA917526 JPE917514:JPE917526 JFI917514:JFI917526 IVM917514:IVM917526 ILQ917514:ILQ917526 IBU917514:IBU917526 HRY917514:HRY917526 HIC917514:HIC917526 GYG917514:GYG917526 GOK917514:GOK917526 GEO917514:GEO917526 FUS917514:FUS917526 FKW917514:FKW917526 FBA917514:FBA917526 ERE917514:ERE917526 EHI917514:EHI917526 DXM917514:DXM917526 DNQ917514:DNQ917526 DDU917514:DDU917526 CTY917514:CTY917526 CKC917514:CKC917526 CAG917514:CAG917526 BQK917514:BQK917526 BGO917514:BGO917526 AWS917514:AWS917526 AMW917514:AMW917526 ADA917514:ADA917526 TE917514:TE917526 JI917514:JI917526 M917514:M917526 WVU851978:WVU851990 WLY851978:WLY851990 WCC851978:WCC851990 VSG851978:VSG851990 VIK851978:VIK851990 UYO851978:UYO851990 UOS851978:UOS851990 UEW851978:UEW851990 TVA851978:TVA851990 TLE851978:TLE851990 TBI851978:TBI851990 SRM851978:SRM851990 SHQ851978:SHQ851990 RXU851978:RXU851990 RNY851978:RNY851990 REC851978:REC851990 QUG851978:QUG851990 QKK851978:QKK851990 QAO851978:QAO851990 PQS851978:PQS851990 PGW851978:PGW851990 OXA851978:OXA851990 ONE851978:ONE851990 ODI851978:ODI851990 NTM851978:NTM851990 NJQ851978:NJQ851990 MZU851978:MZU851990 MPY851978:MPY851990 MGC851978:MGC851990 LWG851978:LWG851990 LMK851978:LMK851990 LCO851978:LCO851990 KSS851978:KSS851990 KIW851978:KIW851990 JZA851978:JZA851990 JPE851978:JPE851990 JFI851978:JFI851990 IVM851978:IVM851990 ILQ851978:ILQ851990 IBU851978:IBU851990 HRY851978:HRY851990 HIC851978:HIC851990 GYG851978:GYG851990 GOK851978:GOK851990 GEO851978:GEO851990 FUS851978:FUS851990 FKW851978:FKW851990 FBA851978:FBA851990 ERE851978:ERE851990 EHI851978:EHI851990 DXM851978:DXM851990 DNQ851978:DNQ851990 DDU851978:DDU851990 CTY851978:CTY851990 CKC851978:CKC851990 CAG851978:CAG851990 BQK851978:BQK851990 BGO851978:BGO851990 AWS851978:AWS851990 AMW851978:AMW851990 ADA851978:ADA851990 TE851978:TE851990 JI851978:JI851990 M851978:M851990 WVU786442:WVU786454 WLY786442:WLY786454 WCC786442:WCC786454 VSG786442:VSG786454 VIK786442:VIK786454 UYO786442:UYO786454 UOS786442:UOS786454 UEW786442:UEW786454 TVA786442:TVA786454 TLE786442:TLE786454 TBI786442:TBI786454 SRM786442:SRM786454 SHQ786442:SHQ786454 RXU786442:RXU786454 RNY786442:RNY786454 REC786442:REC786454 QUG786442:QUG786454 QKK786442:QKK786454 QAO786442:QAO786454 PQS786442:PQS786454 PGW786442:PGW786454 OXA786442:OXA786454 ONE786442:ONE786454 ODI786442:ODI786454 NTM786442:NTM786454 NJQ786442:NJQ786454 MZU786442:MZU786454 MPY786442:MPY786454 MGC786442:MGC786454 LWG786442:LWG786454 LMK786442:LMK786454 LCO786442:LCO786454 KSS786442:KSS786454 KIW786442:KIW786454 JZA786442:JZA786454 JPE786442:JPE786454 JFI786442:JFI786454 IVM786442:IVM786454 ILQ786442:ILQ786454 IBU786442:IBU786454 HRY786442:HRY786454 HIC786442:HIC786454 GYG786442:GYG786454 GOK786442:GOK786454 GEO786442:GEO786454 FUS786442:FUS786454 FKW786442:FKW786454 FBA786442:FBA786454 ERE786442:ERE786454 EHI786442:EHI786454 DXM786442:DXM786454 DNQ786442:DNQ786454 DDU786442:DDU786454 CTY786442:CTY786454 CKC786442:CKC786454 CAG786442:CAG786454 BQK786442:BQK786454 BGO786442:BGO786454 AWS786442:AWS786454 AMW786442:AMW786454 ADA786442:ADA786454 TE786442:TE786454 JI786442:JI786454 M786442:M786454 WVU720906:WVU720918 WLY720906:WLY720918 WCC720906:WCC720918 VSG720906:VSG720918 VIK720906:VIK720918 UYO720906:UYO720918 UOS720906:UOS720918 UEW720906:UEW720918 TVA720906:TVA720918 TLE720906:TLE720918 TBI720906:TBI720918 SRM720906:SRM720918 SHQ720906:SHQ720918 RXU720906:RXU720918 RNY720906:RNY720918 REC720906:REC720918 QUG720906:QUG720918 QKK720906:QKK720918 QAO720906:QAO720918 PQS720906:PQS720918 PGW720906:PGW720918 OXA720906:OXA720918 ONE720906:ONE720918 ODI720906:ODI720918 NTM720906:NTM720918 NJQ720906:NJQ720918 MZU720906:MZU720918 MPY720906:MPY720918 MGC720906:MGC720918 LWG720906:LWG720918 LMK720906:LMK720918 LCO720906:LCO720918 KSS720906:KSS720918 KIW720906:KIW720918 JZA720906:JZA720918 JPE720906:JPE720918 JFI720906:JFI720918 IVM720906:IVM720918 ILQ720906:ILQ720918 IBU720906:IBU720918 HRY720906:HRY720918 HIC720906:HIC720918 GYG720906:GYG720918 GOK720906:GOK720918 GEO720906:GEO720918 FUS720906:FUS720918 FKW720906:FKW720918 FBA720906:FBA720918 ERE720906:ERE720918 EHI720906:EHI720918 DXM720906:DXM720918 DNQ720906:DNQ720918 DDU720906:DDU720918 CTY720906:CTY720918 CKC720906:CKC720918 CAG720906:CAG720918 BQK720906:BQK720918 BGO720906:BGO720918 AWS720906:AWS720918 AMW720906:AMW720918 ADA720906:ADA720918 TE720906:TE720918 JI720906:JI720918 M720906:M720918 WVU655370:WVU655382 WLY655370:WLY655382 WCC655370:WCC655382 VSG655370:VSG655382 VIK655370:VIK655382 UYO655370:UYO655382 UOS655370:UOS655382 UEW655370:UEW655382 TVA655370:TVA655382 TLE655370:TLE655382 TBI655370:TBI655382 SRM655370:SRM655382 SHQ655370:SHQ655382 RXU655370:RXU655382 RNY655370:RNY655382 REC655370:REC655382 QUG655370:QUG655382 QKK655370:QKK655382 QAO655370:QAO655382 PQS655370:PQS655382 PGW655370:PGW655382 OXA655370:OXA655382 ONE655370:ONE655382 ODI655370:ODI655382 NTM655370:NTM655382 NJQ655370:NJQ655382 MZU655370:MZU655382 MPY655370:MPY655382 MGC655370:MGC655382 LWG655370:LWG655382 LMK655370:LMK655382 LCO655370:LCO655382 KSS655370:KSS655382 KIW655370:KIW655382 JZA655370:JZA655382 JPE655370:JPE655382 JFI655370:JFI655382 IVM655370:IVM655382 ILQ655370:ILQ655382 IBU655370:IBU655382 HRY655370:HRY655382 HIC655370:HIC655382 GYG655370:GYG655382 GOK655370:GOK655382 GEO655370:GEO655382 FUS655370:FUS655382 FKW655370:FKW655382 FBA655370:FBA655382 ERE655370:ERE655382 EHI655370:EHI655382 DXM655370:DXM655382 DNQ655370:DNQ655382 DDU655370:DDU655382 CTY655370:CTY655382 CKC655370:CKC655382 CAG655370:CAG655382 BQK655370:BQK655382 BGO655370:BGO655382 AWS655370:AWS655382 AMW655370:AMW655382 ADA655370:ADA655382 TE655370:TE655382 JI655370:JI655382 M655370:M655382 WVU589834:WVU589846 WLY589834:WLY589846 WCC589834:WCC589846 VSG589834:VSG589846 VIK589834:VIK589846 UYO589834:UYO589846 UOS589834:UOS589846 UEW589834:UEW589846 TVA589834:TVA589846 TLE589834:TLE589846 TBI589834:TBI589846 SRM589834:SRM589846 SHQ589834:SHQ589846 RXU589834:RXU589846 RNY589834:RNY589846 REC589834:REC589846 QUG589834:QUG589846 QKK589834:QKK589846 QAO589834:QAO589846 PQS589834:PQS589846 PGW589834:PGW589846 OXA589834:OXA589846 ONE589834:ONE589846 ODI589834:ODI589846 NTM589834:NTM589846 NJQ589834:NJQ589846 MZU589834:MZU589846 MPY589834:MPY589846 MGC589834:MGC589846 LWG589834:LWG589846 LMK589834:LMK589846 LCO589834:LCO589846 KSS589834:KSS589846 KIW589834:KIW589846 JZA589834:JZA589846 JPE589834:JPE589846 JFI589834:JFI589846 IVM589834:IVM589846 ILQ589834:ILQ589846 IBU589834:IBU589846 HRY589834:HRY589846 HIC589834:HIC589846 GYG589834:GYG589846 GOK589834:GOK589846 GEO589834:GEO589846 FUS589834:FUS589846 FKW589834:FKW589846 FBA589834:FBA589846 ERE589834:ERE589846 EHI589834:EHI589846 DXM589834:DXM589846 DNQ589834:DNQ589846 DDU589834:DDU589846 CTY589834:CTY589846 CKC589834:CKC589846 CAG589834:CAG589846 BQK589834:BQK589846 BGO589834:BGO589846 AWS589834:AWS589846 AMW589834:AMW589846 ADA589834:ADA589846 TE589834:TE589846 JI589834:JI589846 M589834:M589846 WVU524298:WVU524310 WLY524298:WLY524310 WCC524298:WCC524310 VSG524298:VSG524310 VIK524298:VIK524310 UYO524298:UYO524310 UOS524298:UOS524310 UEW524298:UEW524310 TVA524298:TVA524310 TLE524298:TLE524310 TBI524298:TBI524310 SRM524298:SRM524310 SHQ524298:SHQ524310 RXU524298:RXU524310 RNY524298:RNY524310 REC524298:REC524310 QUG524298:QUG524310 QKK524298:QKK524310 QAO524298:QAO524310 PQS524298:PQS524310 PGW524298:PGW524310 OXA524298:OXA524310 ONE524298:ONE524310 ODI524298:ODI524310 NTM524298:NTM524310 NJQ524298:NJQ524310 MZU524298:MZU524310 MPY524298:MPY524310 MGC524298:MGC524310 LWG524298:LWG524310 LMK524298:LMK524310 LCO524298:LCO524310 KSS524298:KSS524310 KIW524298:KIW524310 JZA524298:JZA524310 JPE524298:JPE524310 JFI524298:JFI524310 IVM524298:IVM524310 ILQ524298:ILQ524310 IBU524298:IBU524310 HRY524298:HRY524310 HIC524298:HIC524310 GYG524298:GYG524310 GOK524298:GOK524310 GEO524298:GEO524310 FUS524298:FUS524310 FKW524298:FKW524310 FBA524298:FBA524310 ERE524298:ERE524310 EHI524298:EHI524310 DXM524298:DXM524310 DNQ524298:DNQ524310 DDU524298:DDU524310 CTY524298:CTY524310 CKC524298:CKC524310 CAG524298:CAG524310 BQK524298:BQK524310 BGO524298:BGO524310 AWS524298:AWS524310 AMW524298:AMW524310 ADA524298:ADA524310 TE524298:TE524310 JI524298:JI524310 M524298:M524310 WVU458762:WVU458774 WLY458762:WLY458774 WCC458762:WCC458774 VSG458762:VSG458774 VIK458762:VIK458774 UYO458762:UYO458774 UOS458762:UOS458774 UEW458762:UEW458774 TVA458762:TVA458774 TLE458762:TLE458774 TBI458762:TBI458774 SRM458762:SRM458774 SHQ458762:SHQ458774 RXU458762:RXU458774 RNY458762:RNY458774 REC458762:REC458774 QUG458762:QUG458774 QKK458762:QKK458774 QAO458762:QAO458774 PQS458762:PQS458774 PGW458762:PGW458774 OXA458762:OXA458774 ONE458762:ONE458774 ODI458762:ODI458774 NTM458762:NTM458774 NJQ458762:NJQ458774 MZU458762:MZU458774 MPY458762:MPY458774 MGC458762:MGC458774 LWG458762:LWG458774 LMK458762:LMK458774 LCO458762:LCO458774 KSS458762:KSS458774 KIW458762:KIW458774 JZA458762:JZA458774 JPE458762:JPE458774 JFI458762:JFI458774 IVM458762:IVM458774 ILQ458762:ILQ458774 IBU458762:IBU458774 HRY458762:HRY458774 HIC458762:HIC458774 GYG458762:GYG458774 GOK458762:GOK458774 GEO458762:GEO458774 FUS458762:FUS458774 FKW458762:FKW458774 FBA458762:FBA458774 ERE458762:ERE458774 EHI458762:EHI458774 DXM458762:DXM458774 DNQ458762:DNQ458774 DDU458762:DDU458774 CTY458762:CTY458774 CKC458762:CKC458774 CAG458762:CAG458774 BQK458762:BQK458774 BGO458762:BGO458774 AWS458762:AWS458774 AMW458762:AMW458774 ADA458762:ADA458774 TE458762:TE458774 JI458762:JI458774 M458762:M458774 WVU393226:WVU393238 WLY393226:WLY393238 WCC393226:WCC393238 VSG393226:VSG393238 VIK393226:VIK393238 UYO393226:UYO393238 UOS393226:UOS393238 UEW393226:UEW393238 TVA393226:TVA393238 TLE393226:TLE393238 TBI393226:TBI393238 SRM393226:SRM393238 SHQ393226:SHQ393238 RXU393226:RXU393238 RNY393226:RNY393238 REC393226:REC393238 QUG393226:QUG393238 QKK393226:QKK393238 QAO393226:QAO393238 PQS393226:PQS393238 PGW393226:PGW393238 OXA393226:OXA393238 ONE393226:ONE393238 ODI393226:ODI393238 NTM393226:NTM393238 NJQ393226:NJQ393238 MZU393226:MZU393238 MPY393226:MPY393238 MGC393226:MGC393238 LWG393226:LWG393238 LMK393226:LMK393238 LCO393226:LCO393238 KSS393226:KSS393238 KIW393226:KIW393238 JZA393226:JZA393238 JPE393226:JPE393238 JFI393226:JFI393238 IVM393226:IVM393238 ILQ393226:ILQ393238 IBU393226:IBU393238 HRY393226:HRY393238 HIC393226:HIC393238 GYG393226:GYG393238 GOK393226:GOK393238 GEO393226:GEO393238 FUS393226:FUS393238 FKW393226:FKW393238 FBA393226:FBA393238 ERE393226:ERE393238 EHI393226:EHI393238 DXM393226:DXM393238 DNQ393226:DNQ393238 DDU393226:DDU393238 CTY393226:CTY393238 CKC393226:CKC393238 CAG393226:CAG393238 BQK393226:BQK393238 BGO393226:BGO393238 AWS393226:AWS393238 AMW393226:AMW393238 ADA393226:ADA393238 TE393226:TE393238 JI393226:JI393238 M393226:M393238 WVU327690:WVU327702 WLY327690:WLY327702 WCC327690:WCC327702 VSG327690:VSG327702 VIK327690:VIK327702 UYO327690:UYO327702 UOS327690:UOS327702 UEW327690:UEW327702 TVA327690:TVA327702 TLE327690:TLE327702 TBI327690:TBI327702 SRM327690:SRM327702 SHQ327690:SHQ327702 RXU327690:RXU327702 RNY327690:RNY327702 REC327690:REC327702 QUG327690:QUG327702 QKK327690:QKK327702 QAO327690:QAO327702 PQS327690:PQS327702 PGW327690:PGW327702 OXA327690:OXA327702 ONE327690:ONE327702 ODI327690:ODI327702 NTM327690:NTM327702 NJQ327690:NJQ327702 MZU327690:MZU327702 MPY327690:MPY327702 MGC327690:MGC327702 LWG327690:LWG327702 LMK327690:LMK327702 LCO327690:LCO327702 KSS327690:KSS327702 KIW327690:KIW327702 JZA327690:JZA327702 JPE327690:JPE327702 JFI327690:JFI327702 IVM327690:IVM327702 ILQ327690:ILQ327702 IBU327690:IBU327702 HRY327690:HRY327702 HIC327690:HIC327702 GYG327690:GYG327702 GOK327690:GOK327702 GEO327690:GEO327702 FUS327690:FUS327702 FKW327690:FKW327702 FBA327690:FBA327702 ERE327690:ERE327702 EHI327690:EHI327702 DXM327690:DXM327702 DNQ327690:DNQ327702 DDU327690:DDU327702 CTY327690:CTY327702 CKC327690:CKC327702 CAG327690:CAG327702 BQK327690:BQK327702 BGO327690:BGO327702 AWS327690:AWS327702 AMW327690:AMW327702 ADA327690:ADA327702 TE327690:TE327702 JI327690:JI327702 M327690:M327702 WVU262154:WVU262166 WLY262154:WLY262166 WCC262154:WCC262166 VSG262154:VSG262166 VIK262154:VIK262166 UYO262154:UYO262166 UOS262154:UOS262166 UEW262154:UEW262166 TVA262154:TVA262166 TLE262154:TLE262166 TBI262154:TBI262166 SRM262154:SRM262166 SHQ262154:SHQ262166 RXU262154:RXU262166 RNY262154:RNY262166 REC262154:REC262166 QUG262154:QUG262166 QKK262154:QKK262166 QAO262154:QAO262166 PQS262154:PQS262166 PGW262154:PGW262166 OXA262154:OXA262166 ONE262154:ONE262166 ODI262154:ODI262166 NTM262154:NTM262166 NJQ262154:NJQ262166 MZU262154:MZU262166 MPY262154:MPY262166 MGC262154:MGC262166 LWG262154:LWG262166 LMK262154:LMK262166 LCO262154:LCO262166 KSS262154:KSS262166 KIW262154:KIW262166 JZA262154:JZA262166 JPE262154:JPE262166 JFI262154:JFI262166 IVM262154:IVM262166 ILQ262154:ILQ262166 IBU262154:IBU262166 HRY262154:HRY262166 HIC262154:HIC262166 GYG262154:GYG262166 GOK262154:GOK262166 GEO262154:GEO262166 FUS262154:FUS262166 FKW262154:FKW262166 FBA262154:FBA262166 ERE262154:ERE262166 EHI262154:EHI262166 DXM262154:DXM262166 DNQ262154:DNQ262166 DDU262154:DDU262166 CTY262154:CTY262166 CKC262154:CKC262166 CAG262154:CAG262166 BQK262154:BQK262166 BGO262154:BGO262166 AWS262154:AWS262166 AMW262154:AMW262166 ADA262154:ADA262166 TE262154:TE262166 JI262154:JI262166 M262154:M262166 WVU196618:WVU196630 WLY196618:WLY196630 WCC196618:WCC196630 VSG196618:VSG196630 VIK196618:VIK196630 UYO196618:UYO196630 UOS196618:UOS196630 UEW196618:UEW196630 TVA196618:TVA196630 TLE196618:TLE196630 TBI196618:TBI196630 SRM196618:SRM196630 SHQ196618:SHQ196630 RXU196618:RXU196630 RNY196618:RNY196630 REC196618:REC196630 QUG196618:QUG196630 QKK196618:QKK196630 QAO196618:QAO196630 PQS196618:PQS196630 PGW196618:PGW196630 OXA196618:OXA196630 ONE196618:ONE196630 ODI196618:ODI196630 NTM196618:NTM196630 NJQ196618:NJQ196630 MZU196618:MZU196630 MPY196618:MPY196630 MGC196618:MGC196630 LWG196618:LWG196630 LMK196618:LMK196630 LCO196618:LCO196630 KSS196618:KSS196630 KIW196618:KIW196630 JZA196618:JZA196630 JPE196618:JPE196630 JFI196618:JFI196630 IVM196618:IVM196630 ILQ196618:ILQ196630 IBU196618:IBU196630 HRY196618:HRY196630 HIC196618:HIC196630 GYG196618:GYG196630 GOK196618:GOK196630 GEO196618:GEO196630 FUS196618:FUS196630 FKW196618:FKW196630 FBA196618:FBA196630 ERE196618:ERE196630 EHI196618:EHI196630 DXM196618:DXM196630 DNQ196618:DNQ196630 DDU196618:DDU196630 CTY196618:CTY196630 CKC196618:CKC196630 CAG196618:CAG196630 BQK196618:BQK196630 BGO196618:BGO196630 AWS196618:AWS196630 AMW196618:AMW196630 ADA196618:ADA196630 TE196618:TE196630 JI196618:JI196630 M196618:M196630 WVU131082:WVU131094 WLY131082:WLY131094 WCC131082:WCC131094 VSG131082:VSG131094 VIK131082:VIK131094 UYO131082:UYO131094 UOS131082:UOS131094 UEW131082:UEW131094 TVA131082:TVA131094 TLE131082:TLE131094 TBI131082:TBI131094 SRM131082:SRM131094 SHQ131082:SHQ131094 RXU131082:RXU131094 RNY131082:RNY131094 REC131082:REC131094 QUG131082:QUG131094 QKK131082:QKK131094 QAO131082:QAO131094 PQS131082:PQS131094 PGW131082:PGW131094 OXA131082:OXA131094 ONE131082:ONE131094 ODI131082:ODI131094 NTM131082:NTM131094 NJQ131082:NJQ131094 MZU131082:MZU131094 MPY131082:MPY131094 MGC131082:MGC131094 LWG131082:LWG131094 LMK131082:LMK131094 LCO131082:LCO131094 KSS131082:KSS131094 KIW131082:KIW131094 JZA131082:JZA131094 JPE131082:JPE131094 JFI131082:JFI131094 IVM131082:IVM131094 ILQ131082:ILQ131094 IBU131082:IBU131094 HRY131082:HRY131094 HIC131082:HIC131094 GYG131082:GYG131094 GOK131082:GOK131094 GEO131082:GEO131094 FUS131082:FUS131094 FKW131082:FKW131094 FBA131082:FBA131094 ERE131082:ERE131094 EHI131082:EHI131094 DXM131082:DXM131094 DNQ131082:DNQ131094 DDU131082:DDU131094 CTY131082:CTY131094 CKC131082:CKC131094 CAG131082:CAG131094 BQK131082:BQK131094 BGO131082:BGO131094 AWS131082:AWS131094 AMW131082:AMW131094 ADA131082:ADA131094 TE131082:TE131094 JI131082:JI131094 M131082:M131094 WVU65546:WVU65558 WLY65546:WLY65558 WCC65546:WCC65558 VSG65546:VSG65558 VIK65546:VIK65558 UYO65546:UYO65558 UOS65546:UOS65558 UEW65546:UEW65558 TVA65546:TVA65558 TLE65546:TLE65558 TBI65546:TBI65558 SRM65546:SRM65558 SHQ65546:SHQ65558 RXU65546:RXU65558 RNY65546:RNY65558 REC65546:REC65558 QUG65546:QUG65558 QKK65546:QKK65558 QAO65546:QAO65558 PQS65546:PQS65558 PGW65546:PGW65558 OXA65546:OXA65558 ONE65546:ONE65558 ODI65546:ODI65558 NTM65546:NTM65558 NJQ65546:NJQ65558 MZU65546:MZU65558 MPY65546:MPY65558 MGC65546:MGC65558 LWG65546:LWG65558 LMK65546:LMK65558 LCO65546:LCO65558 KSS65546:KSS65558 KIW65546:KIW65558 JZA65546:JZA65558 JPE65546:JPE65558 JFI65546:JFI65558 IVM65546:IVM65558 ILQ65546:ILQ65558 IBU65546:IBU65558 HRY65546:HRY65558 HIC65546:HIC65558 GYG65546:GYG65558 GOK65546:GOK65558 GEO65546:GEO65558 FUS65546:FUS65558 FKW65546:FKW65558 FBA65546:FBA65558 ERE65546:ERE65558 EHI65546:EHI65558 DXM65546:DXM65558 DNQ65546:DNQ65558 DDU65546:DDU65558 CTY65546:CTY65558 CKC65546:CKC65558 CAG65546:CAG65558 BQK65546:BQK65558 BGO65546:BGO65558 AWS65546:AWS65558 AMW65546:AMW65558 ADA65546:ADA65558 TE65546:TE65558 JI65546:JI65558 M65546:M65558 WVX983087:WVX1048576 WMB983087:WMB1048576 WCF983087:WCF1048576 VSJ983087:VSJ1048576 VIN983087:VIN1048576 UYR983087:UYR1048576 UOV983087:UOV1048576 UEZ983087:UEZ1048576 TVD983087:TVD1048576 TLH983087:TLH1048576 TBL983087:TBL1048576 SRP983087:SRP1048576 SHT983087:SHT1048576 RXX983087:RXX1048576 ROB983087:ROB1048576 REF983087:REF1048576 QUJ983087:QUJ1048576 QKN983087:QKN1048576 QAR983087:QAR1048576 PQV983087:PQV1048576 PGZ983087:PGZ1048576 OXD983087:OXD1048576 ONH983087:ONH1048576 ODL983087:ODL1048576 NTP983087:NTP1048576 NJT983087:NJT1048576 MZX983087:MZX1048576 MQB983087:MQB1048576 MGF983087:MGF1048576 LWJ983087:LWJ1048576 LMN983087:LMN1048576 LCR983087:LCR1048576 KSV983087:KSV1048576 KIZ983087:KIZ1048576 JZD983087:JZD1048576 JPH983087:JPH1048576 JFL983087:JFL1048576 IVP983087:IVP1048576 ILT983087:ILT1048576 IBX983087:IBX1048576 HSB983087:HSB1048576 HIF983087:HIF1048576 GYJ983087:GYJ1048576 GON983087:GON1048576 GER983087:GER1048576 FUV983087:FUV1048576 FKZ983087:FKZ1048576 FBD983087:FBD1048576 ERH983087:ERH1048576 EHL983087:EHL1048576 DXP983087:DXP1048576 DNT983087:DNT1048576 DDX983087:DDX1048576 CUB983087:CUB1048576 CKF983087:CKF1048576 CAJ983087:CAJ1048576 BQN983087:BQN1048576 BGR983087:BGR1048576 AWV983087:AWV1048576 AMZ983087:AMZ1048576 ADD983087:ADD1048576 TH983087:TH1048576 JL983087:JL1048576 P983087:P1048576 WVX917551:WVX983081 WMB917551:WMB983081 WCF917551:WCF983081 VSJ917551:VSJ983081 VIN917551:VIN983081 UYR917551:UYR983081 UOV917551:UOV983081 UEZ917551:UEZ983081 TVD917551:TVD983081 TLH917551:TLH983081 TBL917551:TBL983081 SRP917551:SRP983081 SHT917551:SHT983081 RXX917551:RXX983081 ROB917551:ROB983081 REF917551:REF983081 QUJ917551:QUJ983081 QKN917551:QKN983081 QAR917551:QAR983081 PQV917551:PQV983081 PGZ917551:PGZ983081 OXD917551:OXD983081 ONH917551:ONH983081 ODL917551:ODL983081 NTP917551:NTP983081 NJT917551:NJT983081 MZX917551:MZX983081 MQB917551:MQB983081 MGF917551:MGF983081 LWJ917551:LWJ983081 LMN917551:LMN983081 LCR917551:LCR983081 KSV917551:KSV983081 KIZ917551:KIZ983081 JZD917551:JZD983081 JPH917551:JPH983081 JFL917551:JFL983081 IVP917551:IVP983081 ILT917551:ILT983081 IBX917551:IBX983081 HSB917551:HSB983081 HIF917551:HIF983081 GYJ917551:GYJ983081 GON917551:GON983081 GER917551:GER983081 FUV917551:FUV983081 FKZ917551:FKZ983081 FBD917551:FBD983081 ERH917551:ERH983081 EHL917551:EHL983081 DXP917551:DXP983081 DNT917551:DNT983081 DDX917551:DDX983081 CUB917551:CUB983081 CKF917551:CKF983081 CAJ917551:CAJ983081 BQN917551:BQN983081 BGR917551:BGR983081 AWV917551:AWV983081 AMZ917551:AMZ983081 ADD917551:ADD983081 TH917551:TH983081 JL917551:JL983081 P917551:P983081 WVX852015:WVX917545 WMB852015:WMB917545 WCF852015:WCF917545 VSJ852015:VSJ917545 VIN852015:VIN917545 UYR852015:UYR917545 UOV852015:UOV917545 UEZ852015:UEZ917545 TVD852015:TVD917545 TLH852015:TLH917545 TBL852015:TBL917545 SRP852015:SRP917545 SHT852015:SHT917545 RXX852015:RXX917545 ROB852015:ROB917545 REF852015:REF917545 QUJ852015:QUJ917545 QKN852015:QKN917545 QAR852015:QAR917545 PQV852015:PQV917545 PGZ852015:PGZ917545 OXD852015:OXD917545 ONH852015:ONH917545 ODL852015:ODL917545 NTP852015:NTP917545 NJT852015:NJT917545 MZX852015:MZX917545 MQB852015:MQB917545 MGF852015:MGF917545 LWJ852015:LWJ917545 LMN852015:LMN917545 LCR852015:LCR917545 KSV852015:KSV917545 KIZ852015:KIZ917545 JZD852015:JZD917545 JPH852015:JPH917545 JFL852015:JFL917545 IVP852015:IVP917545 ILT852015:ILT917545 IBX852015:IBX917545 HSB852015:HSB917545 HIF852015:HIF917545 GYJ852015:GYJ917545 GON852015:GON917545 GER852015:GER917545 FUV852015:FUV917545 FKZ852015:FKZ917545 FBD852015:FBD917545 ERH852015:ERH917545 EHL852015:EHL917545 DXP852015:DXP917545 DNT852015:DNT917545 DDX852015:DDX917545 CUB852015:CUB917545 CKF852015:CKF917545 CAJ852015:CAJ917545 BQN852015:BQN917545 BGR852015:BGR917545 AWV852015:AWV917545 AMZ852015:AMZ917545 ADD852015:ADD917545 TH852015:TH917545 JL852015:JL917545 P852015:P917545 WVX786479:WVX852009 WMB786479:WMB852009 WCF786479:WCF852009 VSJ786479:VSJ852009 VIN786479:VIN852009 UYR786479:UYR852009 UOV786479:UOV852009 UEZ786479:UEZ852009 TVD786479:TVD852009 TLH786479:TLH852009 TBL786479:TBL852009 SRP786479:SRP852009 SHT786479:SHT852009 RXX786479:RXX852009 ROB786479:ROB852009 REF786479:REF852009 QUJ786479:QUJ852009 QKN786479:QKN852009 QAR786479:QAR852009 PQV786479:PQV852009 PGZ786479:PGZ852009 OXD786479:OXD852009 ONH786479:ONH852009 ODL786479:ODL852009 NTP786479:NTP852009 NJT786479:NJT852009 MZX786479:MZX852009 MQB786479:MQB852009 MGF786479:MGF852009 LWJ786479:LWJ852009 LMN786479:LMN852009 LCR786479:LCR852009 KSV786479:KSV852009 KIZ786479:KIZ852009 JZD786479:JZD852009 JPH786479:JPH852009 JFL786479:JFL852009 IVP786479:IVP852009 ILT786479:ILT852009 IBX786479:IBX852009 HSB786479:HSB852009 HIF786479:HIF852009 GYJ786479:GYJ852009 GON786479:GON852009 GER786479:GER852009 FUV786479:FUV852009 FKZ786479:FKZ852009 FBD786479:FBD852009 ERH786479:ERH852009 EHL786479:EHL852009 DXP786479:DXP852009 DNT786479:DNT852009 DDX786479:DDX852009 CUB786479:CUB852009 CKF786479:CKF852009 CAJ786479:CAJ852009 BQN786479:BQN852009 BGR786479:BGR852009 AWV786479:AWV852009 AMZ786479:AMZ852009 ADD786479:ADD852009 TH786479:TH852009 JL786479:JL852009 P786479:P852009 WVX720943:WVX786473 WMB720943:WMB786473 WCF720943:WCF786473 VSJ720943:VSJ786473 VIN720943:VIN786473 UYR720943:UYR786473 UOV720943:UOV786473 UEZ720943:UEZ786473 TVD720943:TVD786473 TLH720943:TLH786473 TBL720943:TBL786473 SRP720943:SRP786473 SHT720943:SHT786473 RXX720943:RXX786473 ROB720943:ROB786473 REF720943:REF786473 QUJ720943:QUJ786473 QKN720943:QKN786473 QAR720943:QAR786473 PQV720943:PQV786473 PGZ720943:PGZ786473 OXD720943:OXD786473 ONH720943:ONH786473 ODL720943:ODL786473 NTP720943:NTP786473 NJT720943:NJT786473 MZX720943:MZX786473 MQB720943:MQB786473 MGF720943:MGF786473 LWJ720943:LWJ786473 LMN720943:LMN786473 LCR720943:LCR786473 KSV720943:KSV786473 KIZ720943:KIZ786473 JZD720943:JZD786473 JPH720943:JPH786473 JFL720943:JFL786473 IVP720943:IVP786473 ILT720943:ILT786473 IBX720943:IBX786473 HSB720943:HSB786473 HIF720943:HIF786473 GYJ720943:GYJ786473 GON720943:GON786473 GER720943:GER786473 FUV720943:FUV786473 FKZ720943:FKZ786473 FBD720943:FBD786473 ERH720943:ERH786473 EHL720943:EHL786473 DXP720943:DXP786473 DNT720943:DNT786473 DDX720943:DDX786473 CUB720943:CUB786473 CKF720943:CKF786473 CAJ720943:CAJ786473 BQN720943:BQN786473 BGR720943:BGR786473 AWV720943:AWV786473 AMZ720943:AMZ786473 ADD720943:ADD786473 TH720943:TH786473 JL720943:JL786473 P720943:P786473 WVX655407:WVX720937 WMB655407:WMB720937 WCF655407:WCF720937 VSJ655407:VSJ720937 VIN655407:VIN720937 UYR655407:UYR720937 UOV655407:UOV720937 UEZ655407:UEZ720937 TVD655407:TVD720937 TLH655407:TLH720937 TBL655407:TBL720937 SRP655407:SRP720937 SHT655407:SHT720937 RXX655407:RXX720937 ROB655407:ROB720937 REF655407:REF720937 QUJ655407:QUJ720937 QKN655407:QKN720937 QAR655407:QAR720937 PQV655407:PQV720937 PGZ655407:PGZ720937 OXD655407:OXD720937 ONH655407:ONH720937 ODL655407:ODL720937 NTP655407:NTP720937 NJT655407:NJT720937 MZX655407:MZX720937 MQB655407:MQB720937 MGF655407:MGF720937 LWJ655407:LWJ720937 LMN655407:LMN720937 LCR655407:LCR720937 KSV655407:KSV720937 KIZ655407:KIZ720937 JZD655407:JZD720937 JPH655407:JPH720937 JFL655407:JFL720937 IVP655407:IVP720937 ILT655407:ILT720937 IBX655407:IBX720937 HSB655407:HSB720937 HIF655407:HIF720937 GYJ655407:GYJ720937 GON655407:GON720937 GER655407:GER720937 FUV655407:FUV720937 FKZ655407:FKZ720937 FBD655407:FBD720937 ERH655407:ERH720937 EHL655407:EHL720937 DXP655407:DXP720937 DNT655407:DNT720937 DDX655407:DDX720937 CUB655407:CUB720937 CKF655407:CKF720937 CAJ655407:CAJ720937 BQN655407:BQN720937 BGR655407:BGR720937 AWV655407:AWV720937 AMZ655407:AMZ720937 ADD655407:ADD720937 TH655407:TH720937 JL655407:JL720937 P655407:P720937 WVX589871:WVX655401 WMB589871:WMB655401 WCF589871:WCF655401 VSJ589871:VSJ655401 VIN589871:VIN655401 UYR589871:UYR655401 UOV589871:UOV655401 UEZ589871:UEZ655401 TVD589871:TVD655401 TLH589871:TLH655401 TBL589871:TBL655401 SRP589871:SRP655401 SHT589871:SHT655401 RXX589871:RXX655401 ROB589871:ROB655401 REF589871:REF655401 QUJ589871:QUJ655401 QKN589871:QKN655401 QAR589871:QAR655401 PQV589871:PQV655401 PGZ589871:PGZ655401 OXD589871:OXD655401 ONH589871:ONH655401 ODL589871:ODL655401 NTP589871:NTP655401 NJT589871:NJT655401 MZX589871:MZX655401 MQB589871:MQB655401 MGF589871:MGF655401 LWJ589871:LWJ655401 LMN589871:LMN655401 LCR589871:LCR655401 KSV589871:KSV655401 KIZ589871:KIZ655401 JZD589871:JZD655401 JPH589871:JPH655401 JFL589871:JFL655401 IVP589871:IVP655401 ILT589871:ILT655401 IBX589871:IBX655401 HSB589871:HSB655401 HIF589871:HIF655401 GYJ589871:GYJ655401 GON589871:GON655401 GER589871:GER655401 FUV589871:FUV655401 FKZ589871:FKZ655401 FBD589871:FBD655401 ERH589871:ERH655401 EHL589871:EHL655401 DXP589871:DXP655401 DNT589871:DNT655401 DDX589871:DDX655401 CUB589871:CUB655401 CKF589871:CKF655401 CAJ589871:CAJ655401 BQN589871:BQN655401 BGR589871:BGR655401 AWV589871:AWV655401 AMZ589871:AMZ655401 ADD589871:ADD655401 TH589871:TH655401 JL589871:JL655401 P589871:P655401 WVX524335:WVX589865 WMB524335:WMB589865 WCF524335:WCF589865 VSJ524335:VSJ589865 VIN524335:VIN589865 UYR524335:UYR589865 UOV524335:UOV589865 UEZ524335:UEZ589865 TVD524335:TVD589865 TLH524335:TLH589865 TBL524335:TBL589865 SRP524335:SRP589865 SHT524335:SHT589865 RXX524335:RXX589865 ROB524335:ROB589865 REF524335:REF589865 QUJ524335:QUJ589865 QKN524335:QKN589865 QAR524335:QAR589865 PQV524335:PQV589865 PGZ524335:PGZ589865 OXD524335:OXD589865 ONH524335:ONH589865 ODL524335:ODL589865 NTP524335:NTP589865 NJT524335:NJT589865 MZX524335:MZX589865 MQB524335:MQB589865 MGF524335:MGF589865 LWJ524335:LWJ589865 LMN524335:LMN589865 LCR524335:LCR589865 KSV524335:KSV589865 KIZ524335:KIZ589865 JZD524335:JZD589865 JPH524335:JPH589865 JFL524335:JFL589865 IVP524335:IVP589865 ILT524335:ILT589865 IBX524335:IBX589865 HSB524335:HSB589865 HIF524335:HIF589865 GYJ524335:GYJ589865 GON524335:GON589865 GER524335:GER589865 FUV524335:FUV589865 FKZ524335:FKZ589865 FBD524335:FBD589865 ERH524335:ERH589865 EHL524335:EHL589865 DXP524335:DXP589865 DNT524335:DNT589865 DDX524335:DDX589865 CUB524335:CUB589865 CKF524335:CKF589865 CAJ524335:CAJ589865 BQN524335:BQN589865 BGR524335:BGR589865 AWV524335:AWV589865 AMZ524335:AMZ589865 ADD524335:ADD589865 TH524335:TH589865 JL524335:JL589865 P524335:P589865 WVX458799:WVX524329 WMB458799:WMB524329 WCF458799:WCF524329 VSJ458799:VSJ524329 VIN458799:VIN524329 UYR458799:UYR524329 UOV458799:UOV524329 UEZ458799:UEZ524329 TVD458799:TVD524329 TLH458799:TLH524329 TBL458799:TBL524329 SRP458799:SRP524329 SHT458799:SHT524329 RXX458799:RXX524329 ROB458799:ROB524329 REF458799:REF524329 QUJ458799:QUJ524329 QKN458799:QKN524329 QAR458799:QAR524329 PQV458799:PQV524329 PGZ458799:PGZ524329 OXD458799:OXD524329 ONH458799:ONH524329 ODL458799:ODL524329 NTP458799:NTP524329 NJT458799:NJT524329 MZX458799:MZX524329 MQB458799:MQB524329 MGF458799:MGF524329 LWJ458799:LWJ524329 LMN458799:LMN524329 LCR458799:LCR524329 KSV458799:KSV524329 KIZ458799:KIZ524329 JZD458799:JZD524329 JPH458799:JPH524329 JFL458799:JFL524329 IVP458799:IVP524329 ILT458799:ILT524329 IBX458799:IBX524329 HSB458799:HSB524329 HIF458799:HIF524329 GYJ458799:GYJ524329 GON458799:GON524329 GER458799:GER524329 FUV458799:FUV524329 FKZ458799:FKZ524329 FBD458799:FBD524329 ERH458799:ERH524329 EHL458799:EHL524329 DXP458799:DXP524329 DNT458799:DNT524329 DDX458799:DDX524329 CUB458799:CUB524329 CKF458799:CKF524329 CAJ458799:CAJ524329 BQN458799:BQN524329 BGR458799:BGR524329 AWV458799:AWV524329 AMZ458799:AMZ524329 ADD458799:ADD524329 TH458799:TH524329 JL458799:JL524329 P458799:P524329 WVX393263:WVX458793 WMB393263:WMB458793 WCF393263:WCF458793 VSJ393263:VSJ458793 VIN393263:VIN458793 UYR393263:UYR458793 UOV393263:UOV458793 UEZ393263:UEZ458793 TVD393263:TVD458793 TLH393263:TLH458793 TBL393263:TBL458793 SRP393263:SRP458793 SHT393263:SHT458793 RXX393263:RXX458793 ROB393263:ROB458793 REF393263:REF458793 QUJ393263:QUJ458793 QKN393263:QKN458793 QAR393263:QAR458793 PQV393263:PQV458793 PGZ393263:PGZ458793 OXD393263:OXD458793 ONH393263:ONH458793 ODL393263:ODL458793 NTP393263:NTP458793 NJT393263:NJT458793 MZX393263:MZX458793 MQB393263:MQB458793 MGF393263:MGF458793 LWJ393263:LWJ458793 LMN393263:LMN458793 LCR393263:LCR458793 KSV393263:KSV458793 KIZ393263:KIZ458793 JZD393263:JZD458793 JPH393263:JPH458793 JFL393263:JFL458793 IVP393263:IVP458793 ILT393263:ILT458793 IBX393263:IBX458793 HSB393263:HSB458793 HIF393263:HIF458793 GYJ393263:GYJ458793 GON393263:GON458793 GER393263:GER458793 FUV393263:FUV458793 FKZ393263:FKZ458793 FBD393263:FBD458793 ERH393263:ERH458793 EHL393263:EHL458793 DXP393263:DXP458793 DNT393263:DNT458793 DDX393263:DDX458793 CUB393263:CUB458793 CKF393263:CKF458793 CAJ393263:CAJ458793 BQN393263:BQN458793 BGR393263:BGR458793 AWV393263:AWV458793 AMZ393263:AMZ458793 ADD393263:ADD458793 TH393263:TH458793 JL393263:JL458793 P393263:P458793 WVX327727:WVX393257 WMB327727:WMB393257 WCF327727:WCF393257 VSJ327727:VSJ393257 VIN327727:VIN393257 UYR327727:UYR393257 UOV327727:UOV393257 UEZ327727:UEZ393257 TVD327727:TVD393257 TLH327727:TLH393257 TBL327727:TBL393257 SRP327727:SRP393257 SHT327727:SHT393257 RXX327727:RXX393257 ROB327727:ROB393257 REF327727:REF393257 QUJ327727:QUJ393257 QKN327727:QKN393257 QAR327727:QAR393257 PQV327727:PQV393257 PGZ327727:PGZ393257 OXD327727:OXD393257 ONH327727:ONH393257 ODL327727:ODL393257 NTP327727:NTP393257 NJT327727:NJT393257 MZX327727:MZX393257 MQB327727:MQB393257 MGF327727:MGF393257 LWJ327727:LWJ393257 LMN327727:LMN393257 LCR327727:LCR393257 KSV327727:KSV393257 KIZ327727:KIZ393257 JZD327727:JZD393257 JPH327727:JPH393257 JFL327727:JFL393257 IVP327727:IVP393257 ILT327727:ILT393257 IBX327727:IBX393257 HSB327727:HSB393257 HIF327727:HIF393257 GYJ327727:GYJ393257 GON327727:GON393257 GER327727:GER393257 FUV327727:FUV393257 FKZ327727:FKZ393257 FBD327727:FBD393257 ERH327727:ERH393257 EHL327727:EHL393257 DXP327727:DXP393257 DNT327727:DNT393257 DDX327727:DDX393257 CUB327727:CUB393257 CKF327727:CKF393257 CAJ327727:CAJ393257 BQN327727:BQN393257 BGR327727:BGR393257 AWV327727:AWV393257 AMZ327727:AMZ393257 ADD327727:ADD393257 TH327727:TH393257 JL327727:JL393257 P327727:P393257 WVX262191:WVX327721 WMB262191:WMB327721 WCF262191:WCF327721 VSJ262191:VSJ327721 VIN262191:VIN327721 UYR262191:UYR327721 UOV262191:UOV327721 UEZ262191:UEZ327721 TVD262191:TVD327721 TLH262191:TLH327721 TBL262191:TBL327721 SRP262191:SRP327721 SHT262191:SHT327721 RXX262191:RXX327721 ROB262191:ROB327721 REF262191:REF327721 QUJ262191:QUJ327721 QKN262191:QKN327721 QAR262191:QAR327721 PQV262191:PQV327721 PGZ262191:PGZ327721 OXD262191:OXD327721 ONH262191:ONH327721 ODL262191:ODL327721 NTP262191:NTP327721 NJT262191:NJT327721 MZX262191:MZX327721 MQB262191:MQB327721 MGF262191:MGF327721 LWJ262191:LWJ327721 LMN262191:LMN327721 LCR262191:LCR327721 KSV262191:KSV327721 KIZ262191:KIZ327721 JZD262191:JZD327721 JPH262191:JPH327721 JFL262191:JFL327721 IVP262191:IVP327721 ILT262191:ILT327721 IBX262191:IBX327721 HSB262191:HSB327721 HIF262191:HIF327721 GYJ262191:GYJ327721 GON262191:GON327721 GER262191:GER327721 FUV262191:FUV327721 FKZ262191:FKZ327721 FBD262191:FBD327721 ERH262191:ERH327721 EHL262191:EHL327721 DXP262191:DXP327721 DNT262191:DNT327721 DDX262191:DDX327721 CUB262191:CUB327721 CKF262191:CKF327721 CAJ262191:CAJ327721 BQN262191:BQN327721 BGR262191:BGR327721 AWV262191:AWV327721 AMZ262191:AMZ327721 ADD262191:ADD327721 TH262191:TH327721 JL262191:JL327721 P262191:P327721 WVX196655:WVX262185 WMB196655:WMB262185 WCF196655:WCF262185 VSJ196655:VSJ262185 VIN196655:VIN262185 UYR196655:UYR262185 UOV196655:UOV262185 UEZ196655:UEZ262185 TVD196655:TVD262185 TLH196655:TLH262185 TBL196655:TBL262185 SRP196655:SRP262185 SHT196655:SHT262185 RXX196655:RXX262185 ROB196655:ROB262185 REF196655:REF262185 QUJ196655:QUJ262185 QKN196655:QKN262185 QAR196655:QAR262185 PQV196655:PQV262185 PGZ196655:PGZ262185 OXD196655:OXD262185 ONH196655:ONH262185 ODL196655:ODL262185 NTP196655:NTP262185 NJT196655:NJT262185 MZX196655:MZX262185 MQB196655:MQB262185 MGF196655:MGF262185 LWJ196655:LWJ262185 LMN196655:LMN262185 LCR196655:LCR262185 KSV196655:KSV262185 KIZ196655:KIZ262185 JZD196655:JZD262185 JPH196655:JPH262185 JFL196655:JFL262185 IVP196655:IVP262185 ILT196655:ILT262185 IBX196655:IBX262185 HSB196655:HSB262185 HIF196655:HIF262185 GYJ196655:GYJ262185 GON196655:GON262185 GER196655:GER262185 FUV196655:FUV262185 FKZ196655:FKZ262185 FBD196655:FBD262185 ERH196655:ERH262185 EHL196655:EHL262185 DXP196655:DXP262185 DNT196655:DNT262185 DDX196655:DDX262185 CUB196655:CUB262185 CKF196655:CKF262185 CAJ196655:CAJ262185 BQN196655:BQN262185 BGR196655:BGR262185 AWV196655:AWV262185 AMZ196655:AMZ262185 ADD196655:ADD262185 TH196655:TH262185 JL196655:JL262185 P196655:P262185 WVX131119:WVX196649 WMB131119:WMB196649 WCF131119:WCF196649 VSJ131119:VSJ196649 VIN131119:VIN196649 UYR131119:UYR196649 UOV131119:UOV196649 UEZ131119:UEZ196649 TVD131119:TVD196649 TLH131119:TLH196649 TBL131119:TBL196649 SRP131119:SRP196649 SHT131119:SHT196649 RXX131119:RXX196649 ROB131119:ROB196649 REF131119:REF196649 QUJ131119:QUJ196649 QKN131119:QKN196649 QAR131119:QAR196649 PQV131119:PQV196649 PGZ131119:PGZ196649 OXD131119:OXD196649 ONH131119:ONH196649 ODL131119:ODL196649 NTP131119:NTP196649 NJT131119:NJT196649 MZX131119:MZX196649 MQB131119:MQB196649 MGF131119:MGF196649 LWJ131119:LWJ196649 LMN131119:LMN196649 LCR131119:LCR196649 KSV131119:KSV196649 KIZ131119:KIZ196649 JZD131119:JZD196649 JPH131119:JPH196649 JFL131119:JFL196649 IVP131119:IVP196649 ILT131119:ILT196649 IBX131119:IBX196649 HSB131119:HSB196649 HIF131119:HIF196649 GYJ131119:GYJ196649 GON131119:GON196649 GER131119:GER196649 FUV131119:FUV196649 FKZ131119:FKZ196649 FBD131119:FBD196649 ERH131119:ERH196649 EHL131119:EHL196649 DXP131119:DXP196649 DNT131119:DNT196649 DDX131119:DDX196649 CUB131119:CUB196649 CKF131119:CKF196649 CAJ131119:CAJ196649 BQN131119:BQN196649 BGR131119:BGR196649 AWV131119:AWV196649 AMZ131119:AMZ196649 ADD131119:ADD196649 TH131119:TH196649 JL131119:JL196649 P131119:P196649 WVX65583:WVX131113 WMB65583:WMB131113 WCF65583:WCF131113 VSJ65583:VSJ131113 VIN65583:VIN131113 UYR65583:UYR131113 UOV65583:UOV131113 UEZ65583:UEZ131113 TVD65583:TVD131113 TLH65583:TLH131113 TBL65583:TBL131113 SRP65583:SRP131113 SHT65583:SHT131113 RXX65583:RXX131113 ROB65583:ROB131113 REF65583:REF131113 QUJ65583:QUJ131113 QKN65583:QKN131113 QAR65583:QAR131113 PQV65583:PQV131113 PGZ65583:PGZ131113 OXD65583:OXD131113 ONH65583:ONH131113 ODL65583:ODL131113 NTP65583:NTP131113 NJT65583:NJT131113 MZX65583:MZX131113 MQB65583:MQB131113 MGF65583:MGF131113 LWJ65583:LWJ131113 LMN65583:LMN131113 LCR65583:LCR131113 KSV65583:KSV131113 KIZ65583:KIZ131113 JZD65583:JZD131113 JPH65583:JPH131113 JFL65583:JFL131113 IVP65583:IVP131113 ILT65583:ILT131113 IBX65583:IBX131113 HSB65583:HSB131113 HIF65583:HIF131113 GYJ65583:GYJ131113 GON65583:GON131113 GER65583:GER131113 FUV65583:FUV131113 FKZ65583:FKZ131113 FBD65583:FBD131113 ERH65583:ERH131113 EHL65583:EHL131113 DXP65583:DXP131113 DNT65583:DNT131113 DDX65583:DDX131113 CUB65583:CUB131113 CKF65583:CKF131113 CAJ65583:CAJ131113 BQN65583:BQN131113 BGR65583:BGR131113 AWV65583:AWV131113 AMZ65583:AMZ131113 ADD65583:ADD131113 TH65583:TH131113 JL65583:JL131113 P65583:P131113 WVK983088 WLO983088 WBS983088 VRW983088 VIA983088 UYE983088 UOI983088 UEM983088 TUQ983088 TKU983088 TAY983088 SRC983088 SHG983088 RXK983088 RNO983088 RDS983088 QTW983088 QKA983088 QAE983088 PQI983088 PGM983088 OWQ983088 OMU983088 OCY983088 NTC983088 NJG983088 MZK983088 MPO983088 MFS983088 LVW983088 LMA983088 LCE983088 KSI983088 KIM983088 JYQ983088 JOU983088 JEY983088 IVC983088 ILG983088 IBK983088 HRO983088 HHS983088 GXW983088 GOA983088 GEE983088 FUI983088 FKM983088 FAQ983088 EQU983088 EGY983088 DXC983088 DNG983088 DDK983088 CTO983088 CJS983088 BZW983088 BQA983088 BGE983088 AWI983088 AMM983088 ACQ983088 SU983088 IY983088 C983088 WVK917552 WLO917552 WBS917552 VRW917552 VIA917552 UYE917552 UOI917552 UEM917552 TUQ917552 TKU917552 TAY917552 SRC917552 SHG917552 RXK917552 RNO917552 RDS917552 QTW917552 QKA917552 QAE917552 PQI917552 PGM917552 OWQ917552 OMU917552 OCY917552 NTC917552 NJG917552 MZK917552 MPO917552 MFS917552 LVW917552 LMA917552 LCE917552 KSI917552 KIM917552 JYQ917552 JOU917552 JEY917552 IVC917552 ILG917552 IBK917552 HRO917552 HHS917552 GXW917552 GOA917552 GEE917552 FUI917552 FKM917552 FAQ917552 EQU917552 EGY917552 DXC917552 DNG917552 DDK917552 CTO917552 CJS917552 BZW917552 BQA917552 BGE917552 AWI917552 AMM917552 ACQ917552 SU917552 IY917552 C917552 WVK852016 WLO852016 WBS852016 VRW852016 VIA852016 UYE852016 UOI852016 UEM852016 TUQ852016 TKU852016 TAY852016 SRC852016 SHG852016 RXK852016 RNO852016 RDS852016 QTW852016 QKA852016 QAE852016 PQI852016 PGM852016 OWQ852016 OMU852016 OCY852016 NTC852016 NJG852016 MZK852016 MPO852016 MFS852016 LVW852016 LMA852016 LCE852016 KSI852016 KIM852016 JYQ852016 JOU852016 JEY852016 IVC852016 ILG852016 IBK852016 HRO852016 HHS852016 GXW852016 GOA852016 GEE852016 FUI852016 FKM852016 FAQ852016 EQU852016 EGY852016 DXC852016 DNG852016 DDK852016 CTO852016 CJS852016 BZW852016 BQA852016 BGE852016 AWI852016 AMM852016 ACQ852016 SU852016 IY852016 C852016 WVK786480 WLO786480 WBS786480 VRW786480 VIA786480 UYE786480 UOI786480 UEM786480 TUQ786480 TKU786480 TAY786480 SRC786480 SHG786480 RXK786480 RNO786480 RDS786480 QTW786480 QKA786480 QAE786480 PQI786480 PGM786480 OWQ786480 OMU786480 OCY786480 NTC786480 NJG786480 MZK786480 MPO786480 MFS786480 LVW786480 LMA786480 LCE786480 KSI786480 KIM786480 JYQ786480 JOU786480 JEY786480 IVC786480 ILG786480 IBK786480 HRO786480 HHS786480 GXW786480 GOA786480 GEE786480 FUI786480 FKM786480 FAQ786480 EQU786480 EGY786480 DXC786480 DNG786480 DDK786480 CTO786480 CJS786480 BZW786480 BQA786480 BGE786480 AWI786480 AMM786480 ACQ786480 SU786480 IY786480 C786480 WVK720944 WLO720944 WBS720944 VRW720944 VIA720944 UYE720944 UOI720944 UEM720944 TUQ720944 TKU720944 TAY720944 SRC720944 SHG720944 RXK720944 RNO720944 RDS720944 QTW720944 QKA720944 QAE720944 PQI720944 PGM720944 OWQ720944 OMU720944 OCY720944 NTC720944 NJG720944 MZK720944 MPO720944 MFS720944 LVW720944 LMA720944 LCE720944 KSI720944 KIM720944 JYQ720944 JOU720944 JEY720944 IVC720944 ILG720944 IBK720944 HRO720944 HHS720944 GXW720944 GOA720944 GEE720944 FUI720944 FKM720944 FAQ720944 EQU720944 EGY720944 DXC720944 DNG720944 DDK720944 CTO720944 CJS720944 BZW720944 BQA720944 BGE720944 AWI720944 AMM720944 ACQ720944 SU720944 IY720944 C720944 WVK655408 WLO655408 WBS655408 VRW655408 VIA655408 UYE655408 UOI655408 UEM655408 TUQ655408 TKU655408 TAY655408 SRC655408 SHG655408 RXK655408 RNO655408 RDS655408 QTW655408 QKA655408 QAE655408 PQI655408 PGM655408 OWQ655408 OMU655408 OCY655408 NTC655408 NJG655408 MZK655408 MPO655408 MFS655408 LVW655408 LMA655408 LCE655408 KSI655408 KIM655408 JYQ655408 JOU655408 JEY655408 IVC655408 ILG655408 IBK655408 HRO655408 HHS655408 GXW655408 GOA655408 GEE655408 FUI655408 FKM655408 FAQ655408 EQU655408 EGY655408 DXC655408 DNG655408 DDK655408 CTO655408 CJS655408 BZW655408 BQA655408 BGE655408 AWI655408 AMM655408 ACQ655408 SU655408 IY655408 C655408 WVK589872 WLO589872 WBS589872 VRW589872 VIA589872 UYE589872 UOI589872 UEM589872 TUQ589872 TKU589872 TAY589872 SRC589872 SHG589872 RXK589872 RNO589872 RDS589872 QTW589872 QKA589872 QAE589872 PQI589872 PGM589872 OWQ589872 OMU589872 OCY589872 NTC589872 NJG589872 MZK589872 MPO589872 MFS589872 LVW589872 LMA589872 LCE589872 KSI589872 KIM589872 JYQ589872 JOU589872 JEY589872 IVC589872 ILG589872 IBK589872 HRO589872 HHS589872 GXW589872 GOA589872 GEE589872 FUI589872 FKM589872 FAQ589872 EQU589872 EGY589872 DXC589872 DNG589872 DDK589872 CTO589872 CJS589872 BZW589872 BQA589872 BGE589872 AWI589872 AMM589872 ACQ589872 SU589872 IY589872 C589872 WVK524336 WLO524336 WBS524336 VRW524336 VIA524336 UYE524336 UOI524336 UEM524336 TUQ524336 TKU524336 TAY524336 SRC524336 SHG524336 RXK524336 RNO524336 RDS524336 QTW524336 QKA524336 QAE524336 PQI524336 PGM524336 OWQ524336 OMU524336 OCY524336 NTC524336 NJG524336 MZK524336 MPO524336 MFS524336 LVW524336 LMA524336 LCE524336 KSI524336 KIM524336 JYQ524336 JOU524336 JEY524336 IVC524336 ILG524336 IBK524336 HRO524336 HHS524336 GXW524336 GOA524336 GEE524336 FUI524336 FKM524336 FAQ524336 EQU524336 EGY524336 DXC524336 DNG524336 DDK524336 CTO524336 CJS524336 BZW524336 BQA524336 BGE524336 AWI524336 AMM524336 ACQ524336 SU524336 IY524336 C524336 WVK458800 WLO458800 WBS458800 VRW458800 VIA458800 UYE458800 UOI458800 UEM458800 TUQ458800 TKU458800 TAY458800 SRC458800 SHG458800 RXK458800 RNO458800 RDS458800 QTW458800 QKA458800 QAE458800 PQI458800 PGM458800 OWQ458800 OMU458800 OCY458800 NTC458800 NJG458800 MZK458800 MPO458800 MFS458800 LVW458800 LMA458800 LCE458800 KSI458800 KIM458800 JYQ458800 JOU458800 JEY458800 IVC458800 ILG458800 IBK458800 HRO458800 HHS458800 GXW458800 GOA458800 GEE458800 FUI458800 FKM458800 FAQ458800 EQU458800 EGY458800 DXC458800 DNG458800 DDK458800 CTO458800 CJS458800 BZW458800 BQA458800 BGE458800 AWI458800 AMM458800 ACQ458800 SU458800 IY458800 C458800 WVK393264 WLO393264 WBS393264 VRW393264 VIA393264 UYE393264 UOI393264 UEM393264 TUQ393264 TKU393264 TAY393264 SRC393264 SHG393264 RXK393264 RNO393264 RDS393264 QTW393264 QKA393264 QAE393264 PQI393264 PGM393264 OWQ393264 OMU393264 OCY393264 NTC393264 NJG393264 MZK393264 MPO393264 MFS393264 LVW393264 LMA393264 LCE393264 KSI393264 KIM393264 JYQ393264 JOU393264 JEY393264 IVC393264 ILG393264 IBK393264 HRO393264 HHS393264 GXW393264 GOA393264 GEE393264 FUI393264 FKM393264 FAQ393264 EQU393264 EGY393264 DXC393264 DNG393264 DDK393264 CTO393264 CJS393264 BZW393264 BQA393264 BGE393264 AWI393264 AMM393264 ACQ393264 SU393264 IY393264 C393264 WVK327728 WLO327728 WBS327728 VRW327728 VIA327728 UYE327728 UOI327728 UEM327728 TUQ327728 TKU327728 TAY327728 SRC327728 SHG327728 RXK327728 RNO327728 RDS327728 QTW327728 QKA327728 QAE327728 PQI327728 PGM327728 OWQ327728 OMU327728 OCY327728 NTC327728 NJG327728 MZK327728 MPO327728 MFS327728 LVW327728 LMA327728 LCE327728 KSI327728 KIM327728 JYQ327728 JOU327728 JEY327728 IVC327728 ILG327728 IBK327728 HRO327728 HHS327728 GXW327728 GOA327728 GEE327728 FUI327728 FKM327728 FAQ327728 EQU327728 EGY327728 DXC327728 DNG327728 DDK327728 CTO327728 CJS327728 BZW327728 BQA327728 BGE327728 AWI327728 AMM327728 ACQ327728 SU327728 IY327728 C327728 WVK262192 WLO262192 WBS262192 VRW262192 VIA262192 UYE262192 UOI262192 UEM262192 TUQ262192 TKU262192 TAY262192 SRC262192 SHG262192 RXK262192 RNO262192 RDS262192 QTW262192 QKA262192 QAE262192 PQI262192 PGM262192 OWQ262192 OMU262192 OCY262192 NTC262192 NJG262192 MZK262192 MPO262192 MFS262192 LVW262192 LMA262192 LCE262192 KSI262192 KIM262192 JYQ262192 JOU262192 JEY262192 IVC262192 ILG262192 IBK262192 HRO262192 HHS262192 GXW262192 GOA262192 GEE262192 FUI262192 FKM262192 FAQ262192 EQU262192 EGY262192 DXC262192 DNG262192 DDK262192 CTO262192 CJS262192 BZW262192 BQA262192 BGE262192 AWI262192 AMM262192 ACQ262192 SU262192 IY262192 C262192 WVK196656 WLO196656 WBS196656 VRW196656 VIA196656 UYE196656 UOI196656 UEM196656 TUQ196656 TKU196656 TAY196656 SRC196656 SHG196656 RXK196656 RNO196656 RDS196656 QTW196656 QKA196656 QAE196656 PQI196656 PGM196656 OWQ196656 OMU196656 OCY196656 NTC196656 NJG196656 MZK196656 MPO196656 MFS196656 LVW196656 LMA196656 LCE196656 KSI196656 KIM196656 JYQ196656 JOU196656 JEY196656 IVC196656 ILG196656 IBK196656 HRO196656 HHS196656 GXW196656 GOA196656 GEE196656 FUI196656 FKM196656 FAQ196656 EQU196656 EGY196656 DXC196656 DNG196656 DDK196656 CTO196656 CJS196656 BZW196656 BQA196656 BGE196656 AWI196656 AMM196656 ACQ196656 SU196656 IY196656 C196656 WVK131120 WLO131120 WBS131120 VRW131120 VIA131120 UYE131120 UOI131120 UEM131120 TUQ131120 TKU131120 TAY131120 SRC131120 SHG131120 RXK131120 RNO131120 RDS131120 QTW131120 QKA131120 QAE131120 PQI131120 PGM131120 OWQ131120 OMU131120 OCY131120 NTC131120 NJG131120 MZK131120 MPO131120 MFS131120 LVW131120 LMA131120 LCE131120 KSI131120 KIM131120 JYQ131120 JOU131120 JEY131120 IVC131120 ILG131120 IBK131120 HRO131120 HHS131120 GXW131120 GOA131120 GEE131120 FUI131120 FKM131120 FAQ131120 EQU131120 EGY131120 DXC131120 DNG131120 DDK131120 CTO131120 CJS131120 BZW131120 BQA131120 BGE131120 AWI131120 AMM131120 ACQ131120 SU131120 IY131120 C131120 WVK65584 WLO65584 WBS65584 VRW65584 VIA65584 UYE65584 UOI65584 UEM65584 TUQ65584 TKU65584 TAY65584 SRC65584 SHG65584 RXK65584 RNO65584 RDS65584 QTW65584 QKA65584 QAE65584 PQI65584 PGM65584 OWQ65584 OMU65584 OCY65584 NTC65584 NJG65584 MZK65584 MPO65584 MFS65584 LVW65584 LMA65584 LCE65584 KSI65584 KIM65584 JYQ65584 JOU65584 JEY65584 IVC65584 ILG65584 IBK65584 HRO65584 HHS65584 GXW65584 GOA65584 GEE65584 FUI65584 FKM65584 FAQ65584 EQU65584 EGY65584 DXC65584 DNG65584 DDK65584 CTO65584 CJS65584 BZW65584 BQA65584 BGE65584 AWI65584 AMM65584 ACQ65584 SU65584 IY65584 C65584 WVU1:WVU14 WLY1:WLY14 WCC1:WCC14 VSG1:VSG14 VIK1:VIK14 UYO1:UYO14 UOS1:UOS14 UEW1:UEW14 TVA1:TVA14 TLE1:TLE14 TBI1:TBI14 SRM1:SRM14 SHQ1:SHQ14 RXU1:RXU14 RNY1:RNY14 REC1:REC14 QUG1:QUG14 QKK1:QKK14 QAO1:QAO14 PQS1:PQS14 PGW1:PGW14 OXA1:OXA14 ONE1:ONE14 ODI1:ODI14 NTM1:NTM14 NJQ1:NJQ14 MZU1:MZU14 MPY1:MPY14 MGC1:MGC14 LWG1:LWG14 LMK1:LMK14 LCO1:LCO14 KSS1:KSS14 KIW1:KIW14 JZA1:JZA14 JPE1:JPE14 JFI1:JFI14 IVM1:IVM14 ILQ1:ILQ14 IBU1:IBU14 HRY1:HRY14 HIC1:HIC14 GYG1:GYG14 GOK1:GOK14 GEO1:GEO14 FUS1:FUS14 FKW1:FKW14 FBA1:FBA14 ERE1:ERE14 EHI1:EHI14 DXM1:DXM14 DNQ1:DNQ14 DDU1:DDU14 CTY1:CTY14 CKC1:CKC14 CAG1:CAG14 BQK1:BQK14 BGO1:BGO14 AWS1:AWS14 AMW1:AMW14 ADA1:ADA14 TE1:TE14 JI1:JI14 M1:M14 WVX48:WVX65577 P48:P65577 JL48:JL65577 TH48:TH65577 ADD48:ADD65577 AMZ48:AMZ65577 AWV48:AWV65577 BGR48:BGR65577 BQN48:BQN65577 CAJ48:CAJ65577 CKF48:CKF65577 CUB48:CUB65577 DDX48:DDX65577 DNT48:DNT65577 DXP48:DXP65577 EHL48:EHL65577 ERH48:ERH65577 FBD48:FBD65577 FKZ48:FKZ65577 FUV48:FUV65577 GER48:GER65577 GON48:GON65577 GYJ48:GYJ65577 HIF48:HIF65577 HSB48:HSB65577 IBX48:IBX65577 ILT48:ILT65577 IVP48:IVP65577 JFL48:JFL65577 JPH48:JPH65577 JZD48:JZD65577 KIZ48:KIZ65577 KSV48:KSV65577 LCR48:LCR65577 LMN48:LMN65577 LWJ48:LWJ65577 MGF48:MGF65577 MQB48:MQB65577 MZX48:MZX65577 NJT48:NJT65577 NTP48:NTP65577 ODL48:ODL65577 ONH48:ONH65577 OXD48:OXD65577 PGZ48:PGZ65577 PQV48:PQV65577 QAR48:QAR65577 QKN48:QKN65577 QUJ48:QUJ65577 REF48:REF65577 ROB48:ROB65577 RXX48:RXX65577 SHT48:SHT65577 SRP48:SRP65577 TBL48:TBL65577 TLH48:TLH65577 TVD48:TVD65577 UEZ48:UEZ65577 UOV48:UOV65577 UYR48:UYR65577 VIN48:VIN65577 VSJ48:VSJ65577 WCF48:WCF65577 WMB48:WMB65577 WCF1:WCF31 VSJ1:VSJ31 VIN1:VIN31 UYR1:UYR31 UOV1:UOV31 UEZ1:UEZ31 TVD1:TVD31 TLH1:TLH31 TBL1:TBL31 SRP1:SRP31 SHT1:SHT31 RXX1:RXX31 ROB1:ROB31 REF1:REF31 QUJ1:QUJ31 QKN1:QKN31 QAR1:QAR31 PQV1:PQV31 PGZ1:PGZ31 OXD1:OXD31 ONH1:ONH31 ODL1:ODL31 NTP1:NTP31 NJT1:NJT31 MZX1:MZX31 MQB1:MQB31 MGF1:MGF31 LWJ1:LWJ31 LMN1:LMN31 LCR1:LCR31 KSV1:KSV31 KIZ1:KIZ31 JZD1:JZD31 JPH1:JPH31 JFL1:JFL31 IVP1:IVP31 ILT1:ILT31 IBX1:IBX31 HSB1:HSB31 HIF1:HIF31 GYJ1:GYJ31 GON1:GON31 GER1:GER31 FUV1:FUV31 FKZ1:FKZ31 FBD1:FBD31 ERH1:ERH31 EHL1:EHL31 DXP1:DXP31 DNT1:DNT31 DDX1:DDX31 CUB1:CUB31 CKF1:CKF31 CAJ1:CAJ31 BQN1:BQN31 BGR1:BGR31 AWV1:AWV31 AMZ1:AMZ31 ADD1:ADD31 TH1:TH31 JL1:JL31 P1:P31 WVX1:WVX31 WMB1:WMB31 IY26:IY47 WVY1:XFD1048576 WMC1:WVH1048576 WCG1:WLL1048576 VSK1:WBP1048576 VIO1:VRT1048576 UYS1:VHX1048576 UOW1:UYB1048576 UFA1:UOF1048576 TVE1:UEJ1048576 TLI1:TUN1048576 TBM1:TKR1048576 SRQ1:TAV1048576 SHU1:SQZ1048576 RXY1:SHD1048576 ROC1:RXH1048576 REG1:RNL1048576 QUK1:RDP1048576 QKO1:QTT1048576 QAS1:QJX1048576 PQW1:QAB1048576 PHA1:PQF1048576 OXE1:PGJ1048576 ONI1:OWN1048576 ODM1:OMR1048576 NTQ1:OCV1048576 NJU1:NSZ1048576 MZY1:NJD1048576 MQC1:MZH1048576 MGG1:MPL1048576 LWK1:MFP1048576 LMO1:LVT1048576 LCS1:LLX1048576 KSW1:LCB1048576 KJA1:KSF1048576 JZE1:KIJ1048576 JPI1:JYN1048576 JFM1:JOR1048576 IVQ1:JEV1048576 ILU1:IUZ1048576 IBY1:ILD1048576 HSC1:IBH1048576 HIG1:HRL1048576 GYK1:HHP1048576 GOO1:GXT1048576 GES1:GNX1048576 FUW1:GEB1048576 FLA1:FUF1048576 FBE1:FKJ1048576 ERI1:FAN1048576 EHM1:EQR1048576 DXQ1:EGV1048576 DNU1:DWZ1048576 DDY1:DND1048576 CUC1:DDH1048576 CKG1:CTL1048576 CAK1:CJP1048576 BQO1:BZT1048576 BGS1:BPX1048576 AWW1:BGB1048576 ANA1:AWF1048576 ADE1:AMJ1048576 TI1:ACN1048576 JM1:SR1048576 Q1:IV1048576 WVT1:WVT1048576 WLX1:WLX1048576 WCB1:WCB1048576 VSF1:VSF1048576 VIJ1:VIJ1048576 UYN1:UYN1048576 UOR1:UOR1048576 UEV1:UEV1048576 TUZ1:TUZ1048576 TLD1:TLD1048576 TBH1:TBH1048576 SRL1:SRL1048576 SHP1:SHP1048576 RXT1:RXT1048576 RNX1:RNX1048576 REB1:REB1048576 QUF1:QUF1048576 QKJ1:QKJ1048576 QAN1:QAN1048576 PQR1:PQR1048576 PGV1:PGV1048576 OWZ1:OWZ1048576 OND1:OND1048576 ODH1:ODH1048576 NTL1:NTL1048576 NJP1:NJP1048576 MZT1:MZT1048576 MPX1:MPX1048576 MGB1:MGB1048576 LWF1:LWF1048576 LMJ1:LMJ1048576 LCN1:LCN1048576 KSR1:KSR1048576 KIV1:KIV1048576 JYZ1:JYZ1048576 JPD1:JPD1048576 JFH1:JFH1048576 IVL1:IVL1048576 ILP1:ILP1048576 IBT1:IBT1048576 HRX1:HRX1048576 HIB1:HIB1048576 GYF1:GYF1048576 GOJ1:GOJ1048576 GEN1:GEN1048576 FUR1:FUR1048576 FKV1:FKV1048576 FAZ1:FAZ1048576 ERD1:ERD1048576 EHH1:EHH1048576 DXL1:DXL1048576 DNP1:DNP1048576 DDT1:DDT1048576 CTX1:CTX1048576 CKB1:CKB1048576 CAF1:CAF1048576 BQJ1:BQJ1048576 BGN1:BGN1048576 AWR1:AWR1048576 AMV1:AMV1048576 ACZ1:ACZ1048576 TD1:TD1048576 JH1:JH1048576 L1:L1048576 WVV1:WVW1048576 WLZ1:WMA1048576 WCD1:WCE1048576 VSH1:VSI1048576 VIL1:VIM1048576 UYP1:UYQ1048576 UOT1:UOU1048576 UEX1:UEY1048576 TVB1:TVC1048576 TLF1:TLG1048576 TBJ1:TBK1048576 SRN1:SRO1048576 SHR1:SHS1048576 RXV1:RXW1048576 RNZ1:ROA1048576 RED1:REE1048576 QUH1:QUI1048576 QKL1:QKM1048576 QAP1:QAQ1048576 PQT1:PQU1048576 PGX1:PGY1048576 OXB1:OXC1048576 ONF1:ONG1048576 ODJ1:ODK1048576 NTN1:NTO1048576 NJR1:NJS1048576 MZV1:MZW1048576 MPZ1:MQA1048576 MGD1:MGE1048576 LWH1:LWI1048576 LML1:LMM1048576 LCP1:LCQ1048576 KST1:KSU1048576 KIX1:KIY1048576 JZB1:JZC1048576 JPF1:JPG1048576 JFJ1:JFK1048576 IVN1:IVO1048576 ILR1:ILS1048576 IBV1:IBW1048576 HRZ1:HSA1048576 HID1:HIE1048576 GYH1:GYI1048576 GOL1:GOM1048576 GEP1:GEQ1048576 FUT1:FUU1048576 FKX1:FKY1048576 FBB1:FBC1048576 ERF1:ERG1048576 EHJ1:EHK1048576 DXN1:DXO1048576 DNR1:DNS1048576 DDV1:DDW1048576 CTZ1:CUA1048576 CKD1:CKE1048576 CAH1:CAI1048576 BQL1:BQM1048576 BGP1:BGQ1048576 AWT1:AWU1048576 AMX1:AMY1048576 ADB1:ADC1048576 TF1:TG1048576 JJ1:JK1048576 N1:O1048576 K1:K47 JG1:JG47 TC1:TC47 ACY1:ACY47 AMU1:AMU47 AWQ1:AWQ47 BGM1:BGM47 BQI1:BQI47 CAE1:CAE47 CKA1:CKA47 CTW1:CTW47 DDS1:DDS47 DNO1:DNO47 DXK1:DXK47 EHG1:EHG47 ERC1:ERC47 FAY1:FAY47 FKU1:FKU47 FUQ1:FUQ47 GEM1:GEM47 GOI1:GOI47 GYE1:GYE47 HIA1:HIA47 HRW1:HRW47 IBS1:IBS47 ILO1:ILO47 IVK1:IVK47 JFG1:JFG47 JPC1:JPC47 JYY1:JYY47 KIU1:KIU47 KSQ1:KSQ47 LCM1:LCM47 LMI1:LMI47 LWE1:LWE47 MGA1:MGA47 MPW1:MPW47 MZS1:MZS47 NJO1:NJO47 NTK1:NTK47 ODG1:ODG47 ONC1:ONC47 OWY1:OWY47 PGU1:PGU47 PQQ1:PQQ47 QAM1:QAM47 QKI1:QKI47 QUE1:QUE47 REA1:REA47 RNW1:RNW47 RXS1:RXS47 SHO1:SHO47 SRK1:SRK47 TBG1:TBG47 TLC1:TLC47 TUY1:TUY47 UEU1:UEU47 UOQ1:UOQ47 UYM1:UYM47 VII1:VII47 VSE1:VSE47 WCA1:WCA47 WLW1:WLW47 WVS1:WVS47 WVK26:WVK47 WLO26:WLO47 WBS26:WBS47 VRW26:VRW47 VIA26:VIA47 UYE26:UYE47 UOI26:UOI47 UEM26:UEM47 TUQ26:TUQ47 TKU26:TKU47 TAY26:TAY47 SRC26:SRC47 SHG26:SHG47 RXK26:RXK47 RNO26:RNO47 RDS26:RDS47 QTW26:QTW47 QKA26:QKA47 QAE26:QAE47 PQI26:PQI47 PGM26:PGM47 OWQ26:OWQ47 OMU26:OMU47 OCY26:OCY47 NTC26:NTC47 NJG26:NJG47 MZK26:MZK47 MPO26:MPO47 MFS26:MFS47 LVW26:LVW47 LMA26:LMA47 LCE26:LCE47 KSI26:KSI47 KIM26:KIM47 JYQ26:JYQ47 JOU26:JOU47 JEY26:JEY47 IVC26:IVC47 ILG26:ILG47 IBK26:IBK47 HRO26:HRO47 HHS26:HHS47 GXW26:GXW47 GOA26:GOA47 GEE26:GEE47 FUI26:FUI47 FKM26:FKM47 FAQ26:FAQ47 EQU26:EQU47 EGY26:EGY47 DXC26:DXC47 DNG26:DNG47 DDK26:DDK47 CTO26:CTO47 CJS26:CJS47 BZW26:BZW47 BQA26:BQA47 BGE26:BGE47 AWI26:AWI47 AMM26:AMM47 ACQ26:ACQ47 SU26:SU47 C26:C47" xr:uid="{0B550A39-7281-44B1-8EA5-8040D569602E}"/>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D91CC-CD9D-49B1-A154-AB7B2B2DEF60}">
  <dimension ref="A1:T183"/>
  <sheetViews>
    <sheetView workbookViewId="0">
      <selection sqref="A1:L1"/>
    </sheetView>
  </sheetViews>
  <sheetFormatPr defaultRowHeight="12.75" x14ac:dyDescent="0.2"/>
  <cols>
    <col min="1" max="2" width="6.85546875" style="85" customWidth="1"/>
    <col min="3" max="3" width="7.140625" style="85" customWidth="1"/>
    <col min="4" max="4" width="40.42578125" style="85" customWidth="1"/>
    <col min="5" max="5" width="8.5703125" style="44" customWidth="1"/>
    <col min="6" max="8" width="14.42578125" style="85" hidden="1" customWidth="1"/>
    <col min="9" max="9" width="15.5703125" style="85" hidden="1" customWidth="1"/>
    <col min="10" max="10" width="15" style="85" hidden="1" customWidth="1"/>
    <col min="11" max="11" width="13.5703125" style="85" hidden="1" customWidth="1"/>
    <col min="12" max="12" width="16.28515625" style="85" customWidth="1"/>
    <col min="13" max="19" width="9.140625" style="85"/>
    <col min="20" max="20" width="12.140625" style="85" bestFit="1" customWidth="1"/>
    <col min="21" max="256" width="9.140625" style="85"/>
    <col min="257" max="257" width="6.140625" style="85" customWidth="1"/>
    <col min="258" max="258" width="6.85546875" style="85" customWidth="1"/>
    <col min="259" max="259" width="7.140625" style="85" customWidth="1"/>
    <col min="260" max="260" width="32.42578125" style="85" customWidth="1"/>
    <col min="261" max="261" width="12" style="85" customWidth="1"/>
    <col min="262" max="267" width="0" style="85" hidden="1" customWidth="1"/>
    <col min="268" max="268" width="17.42578125" style="85" customWidth="1"/>
    <col min="269" max="512" width="9.140625" style="85"/>
    <col min="513" max="513" width="6.140625" style="85" customWidth="1"/>
    <col min="514" max="514" width="6.85546875" style="85" customWidth="1"/>
    <col min="515" max="515" width="7.140625" style="85" customWidth="1"/>
    <col min="516" max="516" width="32.42578125" style="85" customWidth="1"/>
    <col min="517" max="517" width="12" style="85" customWidth="1"/>
    <col min="518" max="523" width="0" style="85" hidden="1" customWidth="1"/>
    <col min="524" max="524" width="17.42578125" style="85" customWidth="1"/>
    <col min="525" max="768" width="9.140625" style="85"/>
    <col min="769" max="769" width="6.140625" style="85" customWidth="1"/>
    <col min="770" max="770" width="6.85546875" style="85" customWidth="1"/>
    <col min="771" max="771" width="7.140625" style="85" customWidth="1"/>
    <col min="772" max="772" width="32.42578125" style="85" customWidth="1"/>
    <col min="773" max="773" width="12" style="85" customWidth="1"/>
    <col min="774" max="779" width="0" style="85" hidden="1" customWidth="1"/>
    <col min="780" max="780" width="17.42578125" style="85" customWidth="1"/>
    <col min="781" max="1024" width="9.140625" style="85"/>
    <col min="1025" max="1025" width="6.140625" style="85" customWidth="1"/>
    <col min="1026" max="1026" width="6.85546875" style="85" customWidth="1"/>
    <col min="1027" max="1027" width="7.140625" style="85" customWidth="1"/>
    <col min="1028" max="1028" width="32.42578125" style="85" customWidth="1"/>
    <col min="1029" max="1029" width="12" style="85" customWidth="1"/>
    <col min="1030" max="1035" width="0" style="85" hidden="1" customWidth="1"/>
    <col min="1036" max="1036" width="17.42578125" style="85" customWidth="1"/>
    <col min="1037" max="1280" width="9.140625" style="85"/>
    <col min="1281" max="1281" width="6.140625" style="85" customWidth="1"/>
    <col min="1282" max="1282" width="6.85546875" style="85" customWidth="1"/>
    <col min="1283" max="1283" width="7.140625" style="85" customWidth="1"/>
    <col min="1284" max="1284" width="32.42578125" style="85" customWidth="1"/>
    <col min="1285" max="1285" width="12" style="85" customWidth="1"/>
    <col min="1286" max="1291" width="0" style="85" hidden="1" customWidth="1"/>
    <col min="1292" max="1292" width="17.42578125" style="85" customWidth="1"/>
    <col min="1293" max="1536" width="9.140625" style="85"/>
    <col min="1537" max="1537" width="6.140625" style="85" customWidth="1"/>
    <col min="1538" max="1538" width="6.85546875" style="85" customWidth="1"/>
    <col min="1539" max="1539" width="7.140625" style="85" customWidth="1"/>
    <col min="1540" max="1540" width="32.42578125" style="85" customWidth="1"/>
    <col min="1541" max="1541" width="12" style="85" customWidth="1"/>
    <col min="1542" max="1547" width="0" style="85" hidden="1" customWidth="1"/>
    <col min="1548" max="1548" width="17.42578125" style="85" customWidth="1"/>
    <col min="1549" max="1792" width="9.140625" style="85"/>
    <col min="1793" max="1793" width="6.140625" style="85" customWidth="1"/>
    <col min="1794" max="1794" width="6.85546875" style="85" customWidth="1"/>
    <col min="1795" max="1795" width="7.140625" style="85" customWidth="1"/>
    <col min="1796" max="1796" width="32.42578125" style="85" customWidth="1"/>
    <col min="1797" max="1797" width="12" style="85" customWidth="1"/>
    <col min="1798" max="1803" width="0" style="85" hidden="1" customWidth="1"/>
    <col min="1804" max="1804" width="17.42578125" style="85" customWidth="1"/>
    <col min="1805" max="2048" width="9.140625" style="85"/>
    <col min="2049" max="2049" width="6.140625" style="85" customWidth="1"/>
    <col min="2050" max="2050" width="6.85546875" style="85" customWidth="1"/>
    <col min="2051" max="2051" width="7.140625" style="85" customWidth="1"/>
    <col min="2052" max="2052" width="32.42578125" style="85" customWidth="1"/>
    <col min="2053" max="2053" width="12" style="85" customWidth="1"/>
    <col min="2054" max="2059" width="0" style="85" hidden="1" customWidth="1"/>
    <col min="2060" max="2060" width="17.42578125" style="85" customWidth="1"/>
    <col min="2061" max="2304" width="9.140625" style="85"/>
    <col min="2305" max="2305" width="6.140625" style="85" customWidth="1"/>
    <col min="2306" max="2306" width="6.85546875" style="85" customWidth="1"/>
    <col min="2307" max="2307" width="7.140625" style="85" customWidth="1"/>
    <col min="2308" max="2308" width="32.42578125" style="85" customWidth="1"/>
    <col min="2309" max="2309" width="12" style="85" customWidth="1"/>
    <col min="2310" max="2315" width="0" style="85" hidden="1" customWidth="1"/>
    <col min="2316" max="2316" width="17.42578125" style="85" customWidth="1"/>
    <col min="2317" max="2560" width="9.140625" style="85"/>
    <col min="2561" max="2561" width="6.140625" style="85" customWidth="1"/>
    <col min="2562" max="2562" width="6.85546875" style="85" customWidth="1"/>
    <col min="2563" max="2563" width="7.140625" style="85" customWidth="1"/>
    <col min="2564" max="2564" width="32.42578125" style="85" customWidth="1"/>
    <col min="2565" max="2565" width="12" style="85" customWidth="1"/>
    <col min="2566" max="2571" width="0" style="85" hidden="1" customWidth="1"/>
    <col min="2572" max="2572" width="17.42578125" style="85" customWidth="1"/>
    <col min="2573" max="2816" width="9.140625" style="85"/>
    <col min="2817" max="2817" width="6.140625" style="85" customWidth="1"/>
    <col min="2818" max="2818" width="6.85546875" style="85" customWidth="1"/>
    <col min="2819" max="2819" width="7.140625" style="85" customWidth="1"/>
    <col min="2820" max="2820" width="32.42578125" style="85" customWidth="1"/>
    <col min="2821" max="2821" width="12" style="85" customWidth="1"/>
    <col min="2822" max="2827" width="0" style="85" hidden="1" customWidth="1"/>
    <col min="2828" max="2828" width="17.42578125" style="85" customWidth="1"/>
    <col min="2829" max="3072" width="9.140625" style="85"/>
    <col min="3073" max="3073" width="6.140625" style="85" customWidth="1"/>
    <col min="3074" max="3074" width="6.85546875" style="85" customWidth="1"/>
    <col min="3075" max="3075" width="7.140625" style="85" customWidth="1"/>
    <col min="3076" max="3076" width="32.42578125" style="85" customWidth="1"/>
    <col min="3077" max="3077" width="12" style="85" customWidth="1"/>
    <col min="3078" max="3083" width="0" style="85" hidden="1" customWidth="1"/>
    <col min="3084" max="3084" width="17.42578125" style="85" customWidth="1"/>
    <col min="3085" max="3328" width="9.140625" style="85"/>
    <col min="3329" max="3329" width="6.140625" style="85" customWidth="1"/>
    <col min="3330" max="3330" width="6.85546875" style="85" customWidth="1"/>
    <col min="3331" max="3331" width="7.140625" style="85" customWidth="1"/>
    <col min="3332" max="3332" width="32.42578125" style="85" customWidth="1"/>
    <col min="3333" max="3333" width="12" style="85" customWidth="1"/>
    <col min="3334" max="3339" width="0" style="85" hidden="1" customWidth="1"/>
    <col min="3340" max="3340" width="17.42578125" style="85" customWidth="1"/>
    <col min="3341" max="3584" width="9.140625" style="85"/>
    <col min="3585" max="3585" width="6.140625" style="85" customWidth="1"/>
    <col min="3586" max="3586" width="6.85546875" style="85" customWidth="1"/>
    <col min="3587" max="3587" width="7.140625" style="85" customWidth="1"/>
    <col min="3588" max="3588" width="32.42578125" style="85" customWidth="1"/>
    <col min="3589" max="3589" width="12" style="85" customWidth="1"/>
    <col min="3590" max="3595" width="0" style="85" hidden="1" customWidth="1"/>
    <col min="3596" max="3596" width="17.42578125" style="85" customWidth="1"/>
    <col min="3597" max="3840" width="9.140625" style="85"/>
    <col min="3841" max="3841" width="6.140625" style="85" customWidth="1"/>
    <col min="3842" max="3842" width="6.85546875" style="85" customWidth="1"/>
    <col min="3843" max="3843" width="7.140625" style="85" customWidth="1"/>
    <col min="3844" max="3844" width="32.42578125" style="85" customWidth="1"/>
    <col min="3845" max="3845" width="12" style="85" customWidth="1"/>
    <col min="3846" max="3851" width="0" style="85" hidden="1" customWidth="1"/>
    <col min="3852" max="3852" width="17.42578125" style="85" customWidth="1"/>
    <col min="3853" max="4096" width="9.140625" style="85"/>
    <col min="4097" max="4097" width="6.140625" style="85" customWidth="1"/>
    <col min="4098" max="4098" width="6.85546875" style="85" customWidth="1"/>
    <col min="4099" max="4099" width="7.140625" style="85" customWidth="1"/>
    <col min="4100" max="4100" width="32.42578125" style="85" customWidth="1"/>
    <col min="4101" max="4101" width="12" style="85" customWidth="1"/>
    <col min="4102" max="4107" width="0" style="85" hidden="1" customWidth="1"/>
    <col min="4108" max="4108" width="17.42578125" style="85" customWidth="1"/>
    <col min="4109" max="4352" width="9.140625" style="85"/>
    <col min="4353" max="4353" width="6.140625" style="85" customWidth="1"/>
    <col min="4354" max="4354" width="6.85546875" style="85" customWidth="1"/>
    <col min="4355" max="4355" width="7.140625" style="85" customWidth="1"/>
    <col min="4356" max="4356" width="32.42578125" style="85" customWidth="1"/>
    <col min="4357" max="4357" width="12" style="85" customWidth="1"/>
    <col min="4358" max="4363" width="0" style="85" hidden="1" customWidth="1"/>
    <col min="4364" max="4364" width="17.42578125" style="85" customWidth="1"/>
    <col min="4365" max="4608" width="9.140625" style="85"/>
    <col min="4609" max="4609" width="6.140625" style="85" customWidth="1"/>
    <col min="4610" max="4610" width="6.85546875" style="85" customWidth="1"/>
    <col min="4611" max="4611" width="7.140625" style="85" customWidth="1"/>
    <col min="4612" max="4612" width="32.42578125" style="85" customWidth="1"/>
    <col min="4613" max="4613" width="12" style="85" customWidth="1"/>
    <col min="4614" max="4619" width="0" style="85" hidden="1" customWidth="1"/>
    <col min="4620" max="4620" width="17.42578125" style="85" customWidth="1"/>
    <col min="4621" max="4864" width="9.140625" style="85"/>
    <col min="4865" max="4865" width="6.140625" style="85" customWidth="1"/>
    <col min="4866" max="4866" width="6.85546875" style="85" customWidth="1"/>
    <col min="4867" max="4867" width="7.140625" style="85" customWidth="1"/>
    <col min="4868" max="4868" width="32.42578125" style="85" customWidth="1"/>
    <col min="4869" max="4869" width="12" style="85" customWidth="1"/>
    <col min="4870" max="4875" width="0" style="85" hidden="1" customWidth="1"/>
    <col min="4876" max="4876" width="17.42578125" style="85" customWidth="1"/>
    <col min="4877" max="5120" width="9.140625" style="85"/>
    <col min="5121" max="5121" width="6.140625" style="85" customWidth="1"/>
    <col min="5122" max="5122" width="6.85546875" style="85" customWidth="1"/>
    <col min="5123" max="5123" width="7.140625" style="85" customWidth="1"/>
    <col min="5124" max="5124" width="32.42578125" style="85" customWidth="1"/>
    <col min="5125" max="5125" width="12" style="85" customWidth="1"/>
    <col min="5126" max="5131" width="0" style="85" hidden="1" customWidth="1"/>
    <col min="5132" max="5132" width="17.42578125" style="85" customWidth="1"/>
    <col min="5133" max="5376" width="9.140625" style="85"/>
    <col min="5377" max="5377" width="6.140625" style="85" customWidth="1"/>
    <col min="5378" max="5378" width="6.85546875" style="85" customWidth="1"/>
    <col min="5379" max="5379" width="7.140625" style="85" customWidth="1"/>
    <col min="5380" max="5380" width="32.42578125" style="85" customWidth="1"/>
    <col min="5381" max="5381" width="12" style="85" customWidth="1"/>
    <col min="5382" max="5387" width="0" style="85" hidden="1" customWidth="1"/>
    <col min="5388" max="5388" width="17.42578125" style="85" customWidth="1"/>
    <col min="5389" max="5632" width="9.140625" style="85"/>
    <col min="5633" max="5633" width="6.140625" style="85" customWidth="1"/>
    <col min="5634" max="5634" width="6.85546875" style="85" customWidth="1"/>
    <col min="5635" max="5635" width="7.140625" style="85" customWidth="1"/>
    <col min="5636" max="5636" width="32.42578125" style="85" customWidth="1"/>
    <col min="5637" max="5637" width="12" style="85" customWidth="1"/>
    <col min="5638" max="5643" width="0" style="85" hidden="1" customWidth="1"/>
    <col min="5644" max="5644" width="17.42578125" style="85" customWidth="1"/>
    <col min="5645" max="5888" width="9.140625" style="85"/>
    <col min="5889" max="5889" width="6.140625" style="85" customWidth="1"/>
    <col min="5890" max="5890" width="6.85546875" style="85" customWidth="1"/>
    <col min="5891" max="5891" width="7.140625" style="85" customWidth="1"/>
    <col min="5892" max="5892" width="32.42578125" style="85" customWidth="1"/>
    <col min="5893" max="5893" width="12" style="85" customWidth="1"/>
    <col min="5894" max="5899" width="0" style="85" hidden="1" customWidth="1"/>
    <col min="5900" max="5900" width="17.42578125" style="85" customWidth="1"/>
    <col min="5901" max="6144" width="9.140625" style="85"/>
    <col min="6145" max="6145" width="6.140625" style="85" customWidth="1"/>
    <col min="6146" max="6146" width="6.85546875" style="85" customWidth="1"/>
    <col min="6147" max="6147" width="7.140625" style="85" customWidth="1"/>
    <col min="6148" max="6148" width="32.42578125" style="85" customWidth="1"/>
    <col min="6149" max="6149" width="12" style="85" customWidth="1"/>
    <col min="6150" max="6155" width="0" style="85" hidden="1" customWidth="1"/>
    <col min="6156" max="6156" width="17.42578125" style="85" customWidth="1"/>
    <col min="6157" max="6400" width="9.140625" style="85"/>
    <col min="6401" max="6401" width="6.140625" style="85" customWidth="1"/>
    <col min="6402" max="6402" width="6.85546875" style="85" customWidth="1"/>
    <col min="6403" max="6403" width="7.140625" style="85" customWidth="1"/>
    <col min="6404" max="6404" width="32.42578125" style="85" customWidth="1"/>
    <col min="6405" max="6405" width="12" style="85" customWidth="1"/>
    <col min="6406" max="6411" width="0" style="85" hidden="1" customWidth="1"/>
    <col min="6412" max="6412" width="17.42578125" style="85" customWidth="1"/>
    <col min="6413" max="6656" width="9.140625" style="85"/>
    <col min="6657" max="6657" width="6.140625" style="85" customWidth="1"/>
    <col min="6658" max="6658" width="6.85546875" style="85" customWidth="1"/>
    <col min="6659" max="6659" width="7.140625" style="85" customWidth="1"/>
    <col min="6660" max="6660" width="32.42578125" style="85" customWidth="1"/>
    <col min="6661" max="6661" width="12" style="85" customWidth="1"/>
    <col min="6662" max="6667" width="0" style="85" hidden="1" customWidth="1"/>
    <col min="6668" max="6668" width="17.42578125" style="85" customWidth="1"/>
    <col min="6669" max="6912" width="9.140625" style="85"/>
    <col min="6913" max="6913" width="6.140625" style="85" customWidth="1"/>
    <col min="6914" max="6914" width="6.85546875" style="85" customWidth="1"/>
    <col min="6915" max="6915" width="7.140625" style="85" customWidth="1"/>
    <col min="6916" max="6916" width="32.42578125" style="85" customWidth="1"/>
    <col min="6917" max="6917" width="12" style="85" customWidth="1"/>
    <col min="6918" max="6923" width="0" style="85" hidden="1" customWidth="1"/>
    <col min="6924" max="6924" width="17.42578125" style="85" customWidth="1"/>
    <col min="6925" max="7168" width="9.140625" style="85"/>
    <col min="7169" max="7169" width="6.140625" style="85" customWidth="1"/>
    <col min="7170" max="7170" width="6.85546875" style="85" customWidth="1"/>
    <col min="7171" max="7171" width="7.140625" style="85" customWidth="1"/>
    <col min="7172" max="7172" width="32.42578125" style="85" customWidth="1"/>
    <col min="7173" max="7173" width="12" style="85" customWidth="1"/>
    <col min="7174" max="7179" width="0" style="85" hidden="1" customWidth="1"/>
    <col min="7180" max="7180" width="17.42578125" style="85" customWidth="1"/>
    <col min="7181" max="7424" width="9.140625" style="85"/>
    <col min="7425" max="7425" width="6.140625" style="85" customWidth="1"/>
    <col min="7426" max="7426" width="6.85546875" style="85" customWidth="1"/>
    <col min="7427" max="7427" width="7.140625" style="85" customWidth="1"/>
    <col min="7428" max="7428" width="32.42578125" style="85" customWidth="1"/>
    <col min="7429" max="7429" width="12" style="85" customWidth="1"/>
    <col min="7430" max="7435" width="0" style="85" hidden="1" customWidth="1"/>
    <col min="7436" max="7436" width="17.42578125" style="85" customWidth="1"/>
    <col min="7437" max="7680" width="9.140625" style="85"/>
    <col min="7681" max="7681" width="6.140625" style="85" customWidth="1"/>
    <col min="7682" max="7682" width="6.85546875" style="85" customWidth="1"/>
    <col min="7683" max="7683" width="7.140625" style="85" customWidth="1"/>
    <col min="7684" max="7684" width="32.42578125" style="85" customWidth="1"/>
    <col min="7685" max="7685" width="12" style="85" customWidth="1"/>
    <col min="7686" max="7691" width="0" style="85" hidden="1" customWidth="1"/>
    <col min="7692" max="7692" width="17.42578125" style="85" customWidth="1"/>
    <col min="7693" max="7936" width="9.140625" style="85"/>
    <col min="7937" max="7937" width="6.140625" style="85" customWidth="1"/>
    <col min="7938" max="7938" width="6.85546875" style="85" customWidth="1"/>
    <col min="7939" max="7939" width="7.140625" style="85" customWidth="1"/>
    <col min="7940" max="7940" width="32.42578125" style="85" customWidth="1"/>
    <col min="7941" max="7941" width="12" style="85" customWidth="1"/>
    <col min="7942" max="7947" width="0" style="85" hidden="1" customWidth="1"/>
    <col min="7948" max="7948" width="17.42578125" style="85" customWidth="1"/>
    <col min="7949" max="8192" width="9.140625" style="85"/>
    <col min="8193" max="8193" width="6.140625" style="85" customWidth="1"/>
    <col min="8194" max="8194" width="6.85546875" style="85" customWidth="1"/>
    <col min="8195" max="8195" width="7.140625" style="85" customWidth="1"/>
    <col min="8196" max="8196" width="32.42578125" style="85" customWidth="1"/>
    <col min="8197" max="8197" width="12" style="85" customWidth="1"/>
    <col min="8198" max="8203" width="0" style="85" hidden="1" customWidth="1"/>
    <col min="8204" max="8204" width="17.42578125" style="85" customWidth="1"/>
    <col min="8205" max="8448" width="9.140625" style="85"/>
    <col min="8449" max="8449" width="6.140625" style="85" customWidth="1"/>
    <col min="8450" max="8450" width="6.85546875" style="85" customWidth="1"/>
    <col min="8451" max="8451" width="7.140625" style="85" customWidth="1"/>
    <col min="8452" max="8452" width="32.42578125" style="85" customWidth="1"/>
    <col min="8453" max="8453" width="12" style="85" customWidth="1"/>
    <col min="8454" max="8459" width="0" style="85" hidden="1" customWidth="1"/>
    <col min="8460" max="8460" width="17.42578125" style="85" customWidth="1"/>
    <col min="8461" max="8704" width="9.140625" style="85"/>
    <col min="8705" max="8705" width="6.140625" style="85" customWidth="1"/>
    <col min="8706" max="8706" width="6.85546875" style="85" customWidth="1"/>
    <col min="8707" max="8707" width="7.140625" style="85" customWidth="1"/>
    <col min="8708" max="8708" width="32.42578125" style="85" customWidth="1"/>
    <col min="8709" max="8709" width="12" style="85" customWidth="1"/>
    <col min="8710" max="8715" width="0" style="85" hidden="1" customWidth="1"/>
    <col min="8716" max="8716" width="17.42578125" style="85" customWidth="1"/>
    <col min="8717" max="8960" width="9.140625" style="85"/>
    <col min="8961" max="8961" width="6.140625" style="85" customWidth="1"/>
    <col min="8962" max="8962" width="6.85546875" style="85" customWidth="1"/>
    <col min="8963" max="8963" width="7.140625" style="85" customWidth="1"/>
    <col min="8964" max="8964" width="32.42578125" style="85" customWidth="1"/>
    <col min="8965" max="8965" width="12" style="85" customWidth="1"/>
    <col min="8966" max="8971" width="0" style="85" hidden="1" customWidth="1"/>
    <col min="8972" max="8972" width="17.42578125" style="85" customWidth="1"/>
    <col min="8973" max="9216" width="9.140625" style="85"/>
    <col min="9217" max="9217" width="6.140625" style="85" customWidth="1"/>
    <col min="9218" max="9218" width="6.85546875" style="85" customWidth="1"/>
    <col min="9219" max="9219" width="7.140625" style="85" customWidth="1"/>
    <col min="9220" max="9220" width="32.42578125" style="85" customWidth="1"/>
    <col min="9221" max="9221" width="12" style="85" customWidth="1"/>
    <col min="9222" max="9227" width="0" style="85" hidden="1" customWidth="1"/>
    <col min="9228" max="9228" width="17.42578125" style="85" customWidth="1"/>
    <col min="9229" max="9472" width="9.140625" style="85"/>
    <col min="9473" max="9473" width="6.140625" style="85" customWidth="1"/>
    <col min="9474" max="9474" width="6.85546875" style="85" customWidth="1"/>
    <col min="9475" max="9475" width="7.140625" style="85" customWidth="1"/>
    <col min="9476" max="9476" width="32.42578125" style="85" customWidth="1"/>
    <col min="9477" max="9477" width="12" style="85" customWidth="1"/>
    <col min="9478" max="9483" width="0" style="85" hidden="1" customWidth="1"/>
    <col min="9484" max="9484" width="17.42578125" style="85" customWidth="1"/>
    <col min="9485" max="9728" width="9.140625" style="85"/>
    <col min="9729" max="9729" width="6.140625" style="85" customWidth="1"/>
    <col min="9730" max="9730" width="6.85546875" style="85" customWidth="1"/>
    <col min="9731" max="9731" width="7.140625" style="85" customWidth="1"/>
    <col min="9732" max="9732" width="32.42578125" style="85" customWidth="1"/>
    <col min="9733" max="9733" width="12" style="85" customWidth="1"/>
    <col min="9734" max="9739" width="0" style="85" hidden="1" customWidth="1"/>
    <col min="9740" max="9740" width="17.42578125" style="85" customWidth="1"/>
    <col min="9741" max="9984" width="9.140625" style="85"/>
    <col min="9985" max="9985" width="6.140625" style="85" customWidth="1"/>
    <col min="9986" max="9986" width="6.85546875" style="85" customWidth="1"/>
    <col min="9987" max="9987" width="7.140625" style="85" customWidth="1"/>
    <col min="9988" max="9988" width="32.42578125" style="85" customWidth="1"/>
    <col min="9989" max="9989" width="12" style="85" customWidth="1"/>
    <col min="9990" max="9995" width="0" style="85" hidden="1" customWidth="1"/>
    <col min="9996" max="9996" width="17.42578125" style="85" customWidth="1"/>
    <col min="9997" max="10240" width="9.140625" style="85"/>
    <col min="10241" max="10241" width="6.140625" style="85" customWidth="1"/>
    <col min="10242" max="10242" width="6.85546875" style="85" customWidth="1"/>
    <col min="10243" max="10243" width="7.140625" style="85" customWidth="1"/>
    <col min="10244" max="10244" width="32.42578125" style="85" customWidth="1"/>
    <col min="10245" max="10245" width="12" style="85" customWidth="1"/>
    <col min="10246" max="10251" width="0" style="85" hidden="1" customWidth="1"/>
    <col min="10252" max="10252" width="17.42578125" style="85" customWidth="1"/>
    <col min="10253" max="10496" width="9.140625" style="85"/>
    <col min="10497" max="10497" width="6.140625" style="85" customWidth="1"/>
    <col min="10498" max="10498" width="6.85546875" style="85" customWidth="1"/>
    <col min="10499" max="10499" width="7.140625" style="85" customWidth="1"/>
    <col min="10500" max="10500" width="32.42578125" style="85" customWidth="1"/>
    <col min="10501" max="10501" width="12" style="85" customWidth="1"/>
    <col min="10502" max="10507" width="0" style="85" hidden="1" customWidth="1"/>
    <col min="10508" max="10508" width="17.42578125" style="85" customWidth="1"/>
    <col min="10509" max="10752" width="9.140625" style="85"/>
    <col min="10753" max="10753" width="6.140625" style="85" customWidth="1"/>
    <col min="10754" max="10754" width="6.85546875" style="85" customWidth="1"/>
    <col min="10755" max="10755" width="7.140625" style="85" customWidth="1"/>
    <col min="10756" max="10756" width="32.42578125" style="85" customWidth="1"/>
    <col min="10757" max="10757" width="12" style="85" customWidth="1"/>
    <col min="10758" max="10763" width="0" style="85" hidden="1" customWidth="1"/>
    <col min="10764" max="10764" width="17.42578125" style="85" customWidth="1"/>
    <col min="10765" max="11008" width="9.140625" style="85"/>
    <col min="11009" max="11009" width="6.140625" style="85" customWidth="1"/>
    <col min="11010" max="11010" width="6.85546875" style="85" customWidth="1"/>
    <col min="11011" max="11011" width="7.140625" style="85" customWidth="1"/>
    <col min="11012" max="11012" width="32.42578125" style="85" customWidth="1"/>
    <col min="11013" max="11013" width="12" style="85" customWidth="1"/>
    <col min="11014" max="11019" width="0" style="85" hidden="1" customWidth="1"/>
    <col min="11020" max="11020" width="17.42578125" style="85" customWidth="1"/>
    <col min="11021" max="11264" width="9.140625" style="85"/>
    <col min="11265" max="11265" width="6.140625" style="85" customWidth="1"/>
    <col min="11266" max="11266" width="6.85546875" style="85" customWidth="1"/>
    <col min="11267" max="11267" width="7.140625" style="85" customWidth="1"/>
    <col min="11268" max="11268" width="32.42578125" style="85" customWidth="1"/>
    <col min="11269" max="11269" width="12" style="85" customWidth="1"/>
    <col min="11270" max="11275" width="0" style="85" hidden="1" customWidth="1"/>
    <col min="11276" max="11276" width="17.42578125" style="85" customWidth="1"/>
    <col min="11277" max="11520" width="9.140625" style="85"/>
    <col min="11521" max="11521" width="6.140625" style="85" customWidth="1"/>
    <col min="11522" max="11522" width="6.85546875" style="85" customWidth="1"/>
    <col min="11523" max="11523" width="7.140625" style="85" customWidth="1"/>
    <col min="11524" max="11524" width="32.42578125" style="85" customWidth="1"/>
    <col min="11525" max="11525" width="12" style="85" customWidth="1"/>
    <col min="11526" max="11531" width="0" style="85" hidden="1" customWidth="1"/>
    <col min="11532" max="11532" width="17.42578125" style="85" customWidth="1"/>
    <col min="11533" max="11776" width="9.140625" style="85"/>
    <col min="11777" max="11777" width="6.140625" style="85" customWidth="1"/>
    <col min="11778" max="11778" width="6.85546875" style="85" customWidth="1"/>
    <col min="11779" max="11779" width="7.140625" style="85" customWidth="1"/>
    <col min="11780" max="11780" width="32.42578125" style="85" customWidth="1"/>
    <col min="11781" max="11781" width="12" style="85" customWidth="1"/>
    <col min="11782" max="11787" width="0" style="85" hidden="1" customWidth="1"/>
    <col min="11788" max="11788" width="17.42578125" style="85" customWidth="1"/>
    <col min="11789" max="12032" width="9.140625" style="85"/>
    <col min="12033" max="12033" width="6.140625" style="85" customWidth="1"/>
    <col min="12034" max="12034" width="6.85546875" style="85" customWidth="1"/>
    <col min="12035" max="12035" width="7.140625" style="85" customWidth="1"/>
    <col min="12036" max="12036" width="32.42578125" style="85" customWidth="1"/>
    <col min="12037" max="12037" width="12" style="85" customWidth="1"/>
    <col min="12038" max="12043" width="0" style="85" hidden="1" customWidth="1"/>
    <col min="12044" max="12044" width="17.42578125" style="85" customWidth="1"/>
    <col min="12045" max="12288" width="9.140625" style="85"/>
    <col min="12289" max="12289" width="6.140625" style="85" customWidth="1"/>
    <col min="12290" max="12290" width="6.85546875" style="85" customWidth="1"/>
    <col min="12291" max="12291" width="7.140625" style="85" customWidth="1"/>
    <col min="12292" max="12292" width="32.42578125" style="85" customWidth="1"/>
    <col min="12293" max="12293" width="12" style="85" customWidth="1"/>
    <col min="12294" max="12299" width="0" style="85" hidden="1" customWidth="1"/>
    <col min="12300" max="12300" width="17.42578125" style="85" customWidth="1"/>
    <col min="12301" max="12544" width="9.140625" style="85"/>
    <col min="12545" max="12545" width="6.140625" style="85" customWidth="1"/>
    <col min="12546" max="12546" width="6.85546875" style="85" customWidth="1"/>
    <col min="12547" max="12547" width="7.140625" style="85" customWidth="1"/>
    <col min="12548" max="12548" width="32.42578125" style="85" customWidth="1"/>
    <col min="12549" max="12549" width="12" style="85" customWidth="1"/>
    <col min="12550" max="12555" width="0" style="85" hidden="1" customWidth="1"/>
    <col min="12556" max="12556" width="17.42578125" style="85" customWidth="1"/>
    <col min="12557" max="12800" width="9.140625" style="85"/>
    <col min="12801" max="12801" width="6.140625" style="85" customWidth="1"/>
    <col min="12802" max="12802" width="6.85546875" style="85" customWidth="1"/>
    <col min="12803" max="12803" width="7.140625" style="85" customWidth="1"/>
    <col min="12804" max="12804" width="32.42578125" style="85" customWidth="1"/>
    <col min="12805" max="12805" width="12" style="85" customWidth="1"/>
    <col min="12806" max="12811" width="0" style="85" hidden="1" customWidth="1"/>
    <col min="12812" max="12812" width="17.42578125" style="85" customWidth="1"/>
    <col min="12813" max="13056" width="9.140625" style="85"/>
    <col min="13057" max="13057" width="6.140625" style="85" customWidth="1"/>
    <col min="13058" max="13058" width="6.85546875" style="85" customWidth="1"/>
    <col min="13059" max="13059" width="7.140625" style="85" customWidth="1"/>
    <col min="13060" max="13060" width="32.42578125" style="85" customWidth="1"/>
    <col min="13061" max="13061" width="12" style="85" customWidth="1"/>
    <col min="13062" max="13067" width="0" style="85" hidden="1" customWidth="1"/>
    <col min="13068" max="13068" width="17.42578125" style="85" customWidth="1"/>
    <col min="13069" max="13312" width="9.140625" style="85"/>
    <col min="13313" max="13313" width="6.140625" style="85" customWidth="1"/>
    <col min="13314" max="13314" width="6.85546875" style="85" customWidth="1"/>
    <col min="13315" max="13315" width="7.140625" style="85" customWidth="1"/>
    <col min="13316" max="13316" width="32.42578125" style="85" customWidth="1"/>
    <col min="13317" max="13317" width="12" style="85" customWidth="1"/>
    <col min="13318" max="13323" width="0" style="85" hidden="1" customWidth="1"/>
    <col min="13324" max="13324" width="17.42578125" style="85" customWidth="1"/>
    <col min="13325" max="13568" width="9.140625" style="85"/>
    <col min="13569" max="13569" width="6.140625" style="85" customWidth="1"/>
    <col min="13570" max="13570" width="6.85546875" style="85" customWidth="1"/>
    <col min="13571" max="13571" width="7.140625" style="85" customWidth="1"/>
    <col min="13572" max="13572" width="32.42578125" style="85" customWidth="1"/>
    <col min="13573" max="13573" width="12" style="85" customWidth="1"/>
    <col min="13574" max="13579" width="0" style="85" hidden="1" customWidth="1"/>
    <col min="13580" max="13580" width="17.42578125" style="85" customWidth="1"/>
    <col min="13581" max="13824" width="9.140625" style="85"/>
    <col min="13825" max="13825" width="6.140625" style="85" customWidth="1"/>
    <col min="13826" max="13826" width="6.85546875" style="85" customWidth="1"/>
    <col min="13827" max="13827" width="7.140625" style="85" customWidth="1"/>
    <col min="13828" max="13828" width="32.42578125" style="85" customWidth="1"/>
    <col min="13829" max="13829" width="12" style="85" customWidth="1"/>
    <col min="13830" max="13835" width="0" style="85" hidden="1" customWidth="1"/>
    <col min="13836" max="13836" width="17.42578125" style="85" customWidth="1"/>
    <col min="13837" max="14080" width="9.140625" style="85"/>
    <col min="14081" max="14081" width="6.140625" style="85" customWidth="1"/>
    <col min="14082" max="14082" width="6.85546875" style="85" customWidth="1"/>
    <col min="14083" max="14083" width="7.140625" style="85" customWidth="1"/>
    <col min="14084" max="14084" width="32.42578125" style="85" customWidth="1"/>
    <col min="14085" max="14085" width="12" style="85" customWidth="1"/>
    <col min="14086" max="14091" width="0" style="85" hidden="1" customWidth="1"/>
    <col min="14092" max="14092" width="17.42578125" style="85" customWidth="1"/>
    <col min="14093" max="14336" width="9.140625" style="85"/>
    <col min="14337" max="14337" width="6.140625" style="85" customWidth="1"/>
    <col min="14338" max="14338" width="6.85546875" style="85" customWidth="1"/>
    <col min="14339" max="14339" width="7.140625" style="85" customWidth="1"/>
    <col min="14340" max="14340" width="32.42578125" style="85" customWidth="1"/>
    <col min="14341" max="14341" width="12" style="85" customWidth="1"/>
    <col min="14342" max="14347" width="0" style="85" hidden="1" customWidth="1"/>
    <col min="14348" max="14348" width="17.42578125" style="85" customWidth="1"/>
    <col min="14349" max="14592" width="9.140625" style="85"/>
    <col min="14593" max="14593" width="6.140625" style="85" customWidth="1"/>
    <col min="14594" max="14594" width="6.85546875" style="85" customWidth="1"/>
    <col min="14595" max="14595" width="7.140625" style="85" customWidth="1"/>
    <col min="14596" max="14596" width="32.42578125" style="85" customWidth="1"/>
    <col min="14597" max="14597" width="12" style="85" customWidth="1"/>
    <col min="14598" max="14603" width="0" style="85" hidden="1" customWidth="1"/>
    <col min="14604" max="14604" width="17.42578125" style="85" customWidth="1"/>
    <col min="14605" max="14848" width="9.140625" style="85"/>
    <col min="14849" max="14849" width="6.140625" style="85" customWidth="1"/>
    <col min="14850" max="14850" width="6.85546875" style="85" customWidth="1"/>
    <col min="14851" max="14851" width="7.140625" style="85" customWidth="1"/>
    <col min="14852" max="14852" width="32.42578125" style="85" customWidth="1"/>
    <col min="14853" max="14853" width="12" style="85" customWidth="1"/>
    <col min="14854" max="14859" width="0" style="85" hidden="1" customWidth="1"/>
    <col min="14860" max="14860" width="17.42578125" style="85" customWidth="1"/>
    <col min="14861" max="15104" width="9.140625" style="85"/>
    <col min="15105" max="15105" width="6.140625" style="85" customWidth="1"/>
    <col min="15106" max="15106" width="6.85546875" style="85" customWidth="1"/>
    <col min="15107" max="15107" width="7.140625" style="85" customWidth="1"/>
    <col min="15108" max="15108" width="32.42578125" style="85" customWidth="1"/>
    <col min="15109" max="15109" width="12" style="85" customWidth="1"/>
    <col min="15110" max="15115" width="0" style="85" hidden="1" customWidth="1"/>
    <col min="15116" max="15116" width="17.42578125" style="85" customWidth="1"/>
    <col min="15117" max="15360" width="9.140625" style="85"/>
    <col min="15361" max="15361" width="6.140625" style="85" customWidth="1"/>
    <col min="15362" max="15362" width="6.85546875" style="85" customWidth="1"/>
    <col min="15363" max="15363" width="7.140625" style="85" customWidth="1"/>
    <col min="15364" max="15364" width="32.42578125" style="85" customWidth="1"/>
    <col min="15365" max="15365" width="12" style="85" customWidth="1"/>
    <col min="15366" max="15371" width="0" style="85" hidden="1" customWidth="1"/>
    <col min="15372" max="15372" width="17.42578125" style="85" customWidth="1"/>
    <col min="15373" max="15616" width="9.140625" style="85"/>
    <col min="15617" max="15617" width="6.140625" style="85" customWidth="1"/>
    <col min="15618" max="15618" width="6.85546875" style="85" customWidth="1"/>
    <col min="15619" max="15619" width="7.140625" style="85" customWidth="1"/>
    <col min="15620" max="15620" width="32.42578125" style="85" customWidth="1"/>
    <col min="15621" max="15621" width="12" style="85" customWidth="1"/>
    <col min="15622" max="15627" width="0" style="85" hidden="1" customWidth="1"/>
    <col min="15628" max="15628" width="17.42578125" style="85" customWidth="1"/>
    <col min="15629" max="15872" width="9.140625" style="85"/>
    <col min="15873" max="15873" width="6.140625" style="85" customWidth="1"/>
    <col min="15874" max="15874" width="6.85546875" style="85" customWidth="1"/>
    <col min="15875" max="15875" width="7.140625" style="85" customWidth="1"/>
    <col min="15876" max="15876" width="32.42578125" style="85" customWidth="1"/>
    <col min="15877" max="15877" width="12" style="85" customWidth="1"/>
    <col min="15878" max="15883" width="0" style="85" hidden="1" customWidth="1"/>
    <col min="15884" max="15884" width="17.42578125" style="85" customWidth="1"/>
    <col min="15885" max="16128" width="9.140625" style="85"/>
    <col min="16129" max="16129" width="6.140625" style="85" customWidth="1"/>
    <col min="16130" max="16130" width="6.85546875" style="85" customWidth="1"/>
    <col min="16131" max="16131" width="7.140625" style="85" customWidth="1"/>
    <col min="16132" max="16132" width="32.42578125" style="85" customWidth="1"/>
    <col min="16133" max="16133" width="12" style="85" customWidth="1"/>
    <col min="16134" max="16139" width="0" style="85" hidden="1" customWidth="1"/>
    <col min="16140" max="16140" width="17.42578125" style="85" customWidth="1"/>
    <col min="16141" max="16384" width="9.140625" style="85"/>
  </cols>
  <sheetData>
    <row r="1" spans="1:13" ht="18.75" thickBot="1" x14ac:dyDescent="0.3">
      <c r="A1" s="442" t="s">
        <v>291</v>
      </c>
      <c r="B1" s="443"/>
      <c r="C1" s="443"/>
      <c r="D1" s="443"/>
      <c r="E1" s="443"/>
      <c r="F1" s="443"/>
      <c r="G1" s="443"/>
      <c r="H1" s="443"/>
      <c r="I1" s="443"/>
      <c r="J1" s="443"/>
      <c r="K1" s="443"/>
      <c r="L1" s="444"/>
    </row>
    <row r="2" spans="1:13" x14ac:dyDescent="0.2">
      <c r="A2" s="464" t="s">
        <v>2</v>
      </c>
      <c r="B2" s="465"/>
      <c r="C2" s="164" t="s">
        <v>3</v>
      </c>
      <c r="D2" s="165" t="s">
        <v>4</v>
      </c>
      <c r="E2" s="166" t="s">
        <v>5</v>
      </c>
      <c r="F2" s="167" t="s">
        <v>94</v>
      </c>
      <c r="G2" s="167" t="s">
        <v>6</v>
      </c>
      <c r="H2" s="168" t="s">
        <v>7</v>
      </c>
      <c r="I2" s="168" t="s">
        <v>23</v>
      </c>
      <c r="J2" s="168" t="s">
        <v>9</v>
      </c>
      <c r="K2" s="168" t="s">
        <v>10</v>
      </c>
      <c r="L2" s="169" t="s">
        <v>60</v>
      </c>
    </row>
    <row r="3" spans="1:13" ht="12.75" customHeight="1" x14ac:dyDescent="0.2">
      <c r="A3" s="466" t="s">
        <v>95</v>
      </c>
      <c r="B3" s="170">
        <v>2212</v>
      </c>
      <c r="C3" s="42">
        <v>5011</v>
      </c>
      <c r="D3" s="43" t="s">
        <v>96</v>
      </c>
      <c r="E3" s="69" t="s">
        <v>25</v>
      </c>
      <c r="F3" s="171">
        <v>700</v>
      </c>
      <c r="G3" s="75">
        <v>703.1</v>
      </c>
      <c r="H3" s="75">
        <v>710</v>
      </c>
      <c r="I3" s="75">
        <v>750</v>
      </c>
      <c r="J3" s="65">
        <v>790</v>
      </c>
      <c r="K3" s="66">
        <v>820</v>
      </c>
      <c r="L3" s="68">
        <v>1350</v>
      </c>
    </row>
    <row r="4" spans="1:13" x14ac:dyDescent="0.2">
      <c r="A4" s="467"/>
      <c r="B4" s="170">
        <v>2212</v>
      </c>
      <c r="C4" s="42">
        <v>5021</v>
      </c>
      <c r="D4" s="43" t="s">
        <v>97</v>
      </c>
      <c r="E4" s="69" t="s">
        <v>25</v>
      </c>
      <c r="F4" s="172"/>
      <c r="G4" s="75"/>
      <c r="H4" s="75"/>
      <c r="I4" s="75"/>
      <c r="J4" s="65"/>
      <c r="K4" s="66"/>
      <c r="L4" s="68">
        <v>150</v>
      </c>
    </row>
    <row r="5" spans="1:13" x14ac:dyDescent="0.2">
      <c r="A5" s="467"/>
      <c r="B5" s="170">
        <v>2212</v>
      </c>
      <c r="C5" s="42">
        <v>5031</v>
      </c>
      <c r="D5" s="43" t="s">
        <v>98</v>
      </c>
      <c r="E5" s="69" t="s">
        <v>25</v>
      </c>
      <c r="F5" s="172">
        <v>182</v>
      </c>
      <c r="G5" s="75">
        <v>178.8</v>
      </c>
      <c r="H5" s="75">
        <v>185</v>
      </c>
      <c r="I5" s="75">
        <v>195</v>
      </c>
      <c r="J5" s="65">
        <v>205</v>
      </c>
      <c r="K5" s="66">
        <v>213</v>
      </c>
      <c r="L5" s="68">
        <v>340</v>
      </c>
    </row>
    <row r="6" spans="1:13" x14ac:dyDescent="0.2">
      <c r="A6" s="467"/>
      <c r="B6" s="170">
        <v>2212</v>
      </c>
      <c r="C6" s="42">
        <v>5032</v>
      </c>
      <c r="D6" s="43" t="s">
        <v>99</v>
      </c>
      <c r="E6" s="69" t="s">
        <v>25</v>
      </c>
      <c r="F6" s="172">
        <v>63</v>
      </c>
      <c r="G6" s="75">
        <v>61.9</v>
      </c>
      <c r="H6" s="75">
        <v>64</v>
      </c>
      <c r="I6" s="75">
        <v>68</v>
      </c>
      <c r="J6" s="65">
        <v>72</v>
      </c>
      <c r="K6" s="66">
        <v>74</v>
      </c>
      <c r="L6" s="68">
        <v>125</v>
      </c>
    </row>
    <row r="7" spans="1:13" x14ac:dyDescent="0.2">
      <c r="A7" s="467"/>
      <c r="B7" s="170">
        <v>2212</v>
      </c>
      <c r="C7" s="42">
        <v>5131</v>
      </c>
      <c r="D7" s="43" t="s">
        <v>100</v>
      </c>
      <c r="E7" s="69" t="s">
        <v>25</v>
      </c>
      <c r="F7" s="172"/>
      <c r="G7" s="75"/>
      <c r="H7" s="75"/>
      <c r="I7" s="75"/>
      <c r="J7" s="65"/>
      <c r="K7" s="66"/>
      <c r="L7" s="68">
        <v>2</v>
      </c>
    </row>
    <row r="8" spans="1:13" x14ac:dyDescent="0.2">
      <c r="A8" s="467"/>
      <c r="B8" s="170">
        <v>2212</v>
      </c>
      <c r="C8" s="42">
        <v>5134</v>
      </c>
      <c r="D8" s="43" t="s">
        <v>101</v>
      </c>
      <c r="E8" s="69" t="s">
        <v>25</v>
      </c>
      <c r="F8" s="172">
        <v>3</v>
      </c>
      <c r="G8" s="75">
        <v>2.9</v>
      </c>
      <c r="H8" s="75">
        <v>3</v>
      </c>
      <c r="I8" s="75">
        <v>5</v>
      </c>
      <c r="J8" s="65">
        <v>5</v>
      </c>
      <c r="K8" s="66">
        <v>6</v>
      </c>
      <c r="L8" s="68">
        <v>20</v>
      </c>
    </row>
    <row r="9" spans="1:13" x14ac:dyDescent="0.2">
      <c r="A9" s="467"/>
      <c r="B9" s="170">
        <v>2212</v>
      </c>
      <c r="C9" s="42">
        <v>5137</v>
      </c>
      <c r="D9" s="43" t="s">
        <v>102</v>
      </c>
      <c r="E9" s="69" t="s">
        <v>25</v>
      </c>
      <c r="F9" s="172">
        <v>20</v>
      </c>
      <c r="G9" s="75">
        <v>22.3</v>
      </c>
      <c r="H9" s="75">
        <v>20</v>
      </c>
      <c r="I9" s="75">
        <v>20</v>
      </c>
      <c r="J9" s="65">
        <v>10</v>
      </c>
      <c r="K9" s="66">
        <v>15</v>
      </c>
      <c r="L9" s="68">
        <v>420</v>
      </c>
    </row>
    <row r="10" spans="1:13" x14ac:dyDescent="0.2">
      <c r="A10" s="467"/>
      <c r="B10" s="170">
        <v>2212</v>
      </c>
      <c r="C10" s="42">
        <v>5139</v>
      </c>
      <c r="D10" s="43" t="s">
        <v>103</v>
      </c>
      <c r="E10" s="69" t="s">
        <v>25</v>
      </c>
      <c r="F10" s="172">
        <v>90</v>
      </c>
      <c r="G10" s="75">
        <v>78.099999999999994</v>
      </c>
      <c r="H10" s="75">
        <v>90</v>
      </c>
      <c r="I10" s="75">
        <v>90</v>
      </c>
      <c r="J10" s="65">
        <v>100</v>
      </c>
      <c r="K10" s="66">
        <v>110</v>
      </c>
      <c r="L10" s="68">
        <v>60</v>
      </c>
    </row>
    <row r="11" spans="1:13" x14ac:dyDescent="0.2">
      <c r="A11" s="467"/>
      <c r="B11" s="170">
        <v>2212</v>
      </c>
      <c r="C11" s="42">
        <v>5154</v>
      </c>
      <c r="D11" s="43" t="s">
        <v>104</v>
      </c>
      <c r="E11" s="69" t="s">
        <v>25</v>
      </c>
      <c r="F11" s="172"/>
      <c r="G11" s="75"/>
      <c r="H11" s="75"/>
      <c r="I11" s="75"/>
      <c r="J11" s="65"/>
      <c r="K11" s="66"/>
      <c r="L11" s="68">
        <v>30</v>
      </c>
    </row>
    <row r="12" spans="1:13" x14ac:dyDescent="0.2">
      <c r="A12" s="467"/>
      <c r="B12" s="170">
        <v>2212</v>
      </c>
      <c r="C12" s="42">
        <v>5156</v>
      </c>
      <c r="D12" s="43" t="s">
        <v>105</v>
      </c>
      <c r="E12" s="69" t="s">
        <v>25</v>
      </c>
      <c r="F12" s="172">
        <v>40</v>
      </c>
      <c r="G12" s="75">
        <v>39.9</v>
      </c>
      <c r="H12" s="75">
        <v>45</v>
      </c>
      <c r="I12" s="75">
        <v>45</v>
      </c>
      <c r="J12" s="65">
        <v>65</v>
      </c>
      <c r="K12" s="66">
        <v>65</v>
      </c>
      <c r="L12" s="68">
        <v>70</v>
      </c>
    </row>
    <row r="13" spans="1:13" x14ac:dyDescent="0.2">
      <c r="A13" s="467"/>
      <c r="B13" s="170">
        <v>2212</v>
      </c>
      <c r="C13" s="42">
        <v>5162</v>
      </c>
      <c r="D13" s="43" t="s">
        <v>106</v>
      </c>
      <c r="E13" s="69" t="s">
        <v>25</v>
      </c>
      <c r="F13" s="172">
        <v>0.5</v>
      </c>
      <c r="G13" s="75">
        <v>0.5</v>
      </c>
      <c r="H13" s="75">
        <v>0.5</v>
      </c>
      <c r="I13" s="75">
        <v>0.5</v>
      </c>
      <c r="J13" s="65">
        <v>1</v>
      </c>
      <c r="K13" s="66">
        <v>1</v>
      </c>
      <c r="L13" s="68">
        <v>4</v>
      </c>
    </row>
    <row r="14" spans="1:13" x14ac:dyDescent="0.2">
      <c r="A14" s="467"/>
      <c r="B14" s="170">
        <v>2212</v>
      </c>
      <c r="C14" s="42">
        <v>5163</v>
      </c>
      <c r="D14" s="43" t="s">
        <v>107</v>
      </c>
      <c r="E14" s="69" t="s">
        <v>25</v>
      </c>
      <c r="F14" s="172">
        <v>12.5</v>
      </c>
      <c r="G14" s="75">
        <v>11.6</v>
      </c>
      <c r="H14" s="75">
        <v>13</v>
      </c>
      <c r="I14" s="75">
        <v>12</v>
      </c>
      <c r="J14" s="65">
        <v>60</v>
      </c>
      <c r="K14" s="66">
        <v>60</v>
      </c>
      <c r="L14" s="68">
        <v>100</v>
      </c>
      <c r="M14" s="87"/>
    </row>
    <row r="15" spans="1:13" x14ac:dyDescent="0.2">
      <c r="A15" s="467"/>
      <c r="B15" s="170">
        <v>2212</v>
      </c>
      <c r="C15" s="42">
        <v>5164</v>
      </c>
      <c r="D15" s="43" t="s">
        <v>108</v>
      </c>
      <c r="E15" s="69" t="s">
        <v>25</v>
      </c>
      <c r="F15" s="172"/>
      <c r="G15" s="75"/>
      <c r="H15" s="75"/>
      <c r="I15" s="75"/>
      <c r="J15" s="65"/>
      <c r="K15" s="66"/>
      <c r="L15" s="68">
        <v>50</v>
      </c>
    </row>
    <row r="16" spans="1:13" x14ac:dyDescent="0.2">
      <c r="A16" s="467"/>
      <c r="B16" s="170">
        <v>2212</v>
      </c>
      <c r="C16" s="42">
        <v>5167</v>
      </c>
      <c r="D16" s="43" t="s">
        <v>109</v>
      </c>
      <c r="E16" s="69" t="s">
        <v>25</v>
      </c>
      <c r="F16" s="172">
        <v>0.5</v>
      </c>
      <c r="G16" s="75">
        <v>0.47</v>
      </c>
      <c r="H16" s="75">
        <v>1</v>
      </c>
      <c r="I16" s="75">
        <v>1</v>
      </c>
      <c r="J16" s="65">
        <v>3</v>
      </c>
      <c r="K16" s="66">
        <v>3</v>
      </c>
      <c r="L16" s="68">
        <v>2</v>
      </c>
    </row>
    <row r="17" spans="1:16" x14ac:dyDescent="0.2">
      <c r="A17" s="467"/>
      <c r="B17" s="170">
        <v>2212</v>
      </c>
      <c r="C17" s="42">
        <v>5169</v>
      </c>
      <c r="D17" s="43" t="s">
        <v>110</v>
      </c>
      <c r="E17" s="69" t="s">
        <v>25</v>
      </c>
      <c r="F17" s="172">
        <v>10</v>
      </c>
      <c r="G17" s="75">
        <v>3.8</v>
      </c>
      <c r="H17" s="75">
        <v>12</v>
      </c>
      <c r="I17" s="75">
        <v>12</v>
      </c>
      <c r="J17" s="65">
        <v>4</v>
      </c>
      <c r="K17" s="66">
        <v>5</v>
      </c>
      <c r="L17" s="68">
        <v>800</v>
      </c>
      <c r="M17" s="46"/>
    </row>
    <row r="18" spans="1:16" x14ac:dyDescent="0.2">
      <c r="A18" s="467"/>
      <c r="B18" s="170">
        <v>2212</v>
      </c>
      <c r="C18" s="42">
        <v>5171</v>
      </c>
      <c r="D18" s="43" t="s">
        <v>111</v>
      </c>
      <c r="E18" s="69" t="s">
        <v>25</v>
      </c>
      <c r="F18" s="172"/>
      <c r="G18" s="75"/>
      <c r="H18" s="75"/>
      <c r="I18" s="75"/>
      <c r="J18" s="65"/>
      <c r="K18" s="66"/>
      <c r="L18" s="68">
        <v>800</v>
      </c>
      <c r="M18" s="46"/>
    </row>
    <row r="19" spans="1:16" ht="13.5" thickBot="1" x14ac:dyDescent="0.25">
      <c r="A19" s="468"/>
      <c r="B19" s="173">
        <v>2212</v>
      </c>
      <c r="C19" s="174">
        <v>5424</v>
      </c>
      <c r="D19" s="175" t="s">
        <v>112</v>
      </c>
      <c r="E19" s="176" t="s">
        <v>25</v>
      </c>
      <c r="F19" s="177">
        <v>75</v>
      </c>
      <c r="G19" s="178">
        <v>2039.6</v>
      </c>
      <c r="H19" s="178">
        <v>76</v>
      </c>
      <c r="I19" s="178">
        <v>1377</v>
      </c>
      <c r="J19" s="179">
        <v>80</v>
      </c>
      <c r="K19" s="180">
        <v>110</v>
      </c>
      <c r="L19" s="181">
        <v>10</v>
      </c>
    </row>
    <row r="20" spans="1:16" ht="13.5" thickBot="1" x14ac:dyDescent="0.25">
      <c r="A20" s="182"/>
      <c r="B20" s="183">
        <v>2212</v>
      </c>
      <c r="C20" s="184"/>
      <c r="D20" s="185" t="s">
        <v>113</v>
      </c>
      <c r="E20" s="186" t="s">
        <v>25</v>
      </c>
      <c r="F20" s="187"/>
      <c r="G20" s="188"/>
      <c r="H20" s="188"/>
      <c r="I20" s="188"/>
      <c r="J20" s="189"/>
      <c r="K20" s="190"/>
      <c r="L20" s="191">
        <f>SUM(L3:L19)</f>
        <v>4333</v>
      </c>
    </row>
    <row r="21" spans="1:16" ht="13.5" thickBot="1" x14ac:dyDescent="0.25">
      <c r="A21" s="192" t="s">
        <v>114</v>
      </c>
      <c r="B21" s="193">
        <v>2321</v>
      </c>
      <c r="C21" s="193">
        <v>5171</v>
      </c>
      <c r="D21" s="194" t="s">
        <v>115</v>
      </c>
      <c r="E21" s="195" t="s">
        <v>27</v>
      </c>
      <c r="F21" s="196">
        <v>1554</v>
      </c>
      <c r="G21" s="197">
        <v>9.5</v>
      </c>
      <c r="H21" s="197"/>
      <c r="I21" s="197">
        <v>56</v>
      </c>
      <c r="J21" s="198">
        <v>15</v>
      </c>
      <c r="K21" s="199">
        <v>15</v>
      </c>
      <c r="L21" s="200">
        <v>50</v>
      </c>
    </row>
    <row r="22" spans="1:16" ht="13.5" thickBot="1" x14ac:dyDescent="0.25">
      <c r="A22" s="201"/>
      <c r="B22" s="202">
        <v>2321</v>
      </c>
      <c r="C22" s="202"/>
      <c r="D22" s="203" t="s">
        <v>116</v>
      </c>
      <c r="E22" s="204" t="s">
        <v>27</v>
      </c>
      <c r="F22" s="205"/>
      <c r="G22" s="205"/>
      <c r="H22" s="205"/>
      <c r="I22" s="205"/>
      <c r="J22" s="206"/>
      <c r="K22" s="206"/>
      <c r="L22" s="207">
        <f>SUM(L21)</f>
        <v>50</v>
      </c>
      <c r="P22" s="208"/>
    </row>
    <row r="23" spans="1:16" x14ac:dyDescent="0.2">
      <c r="A23" s="469" t="s">
        <v>117</v>
      </c>
      <c r="B23" s="209">
        <v>3111</v>
      </c>
      <c r="C23" s="209">
        <v>5021</v>
      </c>
      <c r="D23" s="210" t="s">
        <v>118</v>
      </c>
      <c r="E23" s="211" t="s">
        <v>29</v>
      </c>
      <c r="F23" s="212"/>
      <c r="G23" s="212"/>
      <c r="H23" s="212"/>
      <c r="I23" s="212"/>
      <c r="J23" s="213"/>
      <c r="K23" s="213"/>
      <c r="L23" s="214">
        <v>27</v>
      </c>
    </row>
    <row r="24" spans="1:16" x14ac:dyDescent="0.2">
      <c r="A24" s="470"/>
      <c r="B24" s="42">
        <v>3111</v>
      </c>
      <c r="C24" s="42">
        <v>5139</v>
      </c>
      <c r="D24" s="43" t="s">
        <v>119</v>
      </c>
      <c r="E24" s="64" t="s">
        <v>29</v>
      </c>
      <c r="F24" s="45"/>
      <c r="G24" s="45"/>
      <c r="H24" s="45"/>
      <c r="I24" s="45"/>
      <c r="J24" s="46"/>
      <c r="K24" s="46"/>
      <c r="L24" s="47">
        <v>5</v>
      </c>
    </row>
    <row r="25" spans="1:16" x14ac:dyDescent="0.2">
      <c r="A25" s="470"/>
      <c r="B25" s="42">
        <v>3111</v>
      </c>
      <c r="C25" s="42">
        <v>5164</v>
      </c>
      <c r="D25" s="43" t="s">
        <v>120</v>
      </c>
      <c r="E25" s="64" t="s">
        <v>29</v>
      </c>
      <c r="F25" s="45"/>
      <c r="G25" s="45"/>
      <c r="H25" s="45"/>
      <c r="I25" s="45"/>
      <c r="J25" s="46"/>
      <c r="K25" s="46"/>
      <c r="L25" s="47">
        <v>20</v>
      </c>
    </row>
    <row r="26" spans="1:16" x14ac:dyDescent="0.2">
      <c r="A26" s="470"/>
      <c r="B26" s="42">
        <v>3111</v>
      </c>
      <c r="C26" s="42">
        <v>5169</v>
      </c>
      <c r="D26" s="43" t="s">
        <v>121</v>
      </c>
      <c r="E26" s="64" t="s">
        <v>29</v>
      </c>
      <c r="F26" s="45"/>
      <c r="G26" s="45"/>
      <c r="H26" s="45"/>
      <c r="I26" s="45"/>
      <c r="J26" s="46"/>
      <c r="K26" s="46"/>
      <c r="L26" s="47">
        <v>15</v>
      </c>
    </row>
    <row r="27" spans="1:16" x14ac:dyDescent="0.2">
      <c r="A27" s="470"/>
      <c r="B27" s="42">
        <v>3111</v>
      </c>
      <c r="C27" s="42">
        <v>5171</v>
      </c>
      <c r="D27" s="43" t="s">
        <v>122</v>
      </c>
      <c r="E27" s="64" t="s">
        <v>29</v>
      </c>
      <c r="F27" s="45"/>
      <c r="G27" s="45"/>
      <c r="H27" s="45"/>
      <c r="I27" s="45"/>
      <c r="J27" s="46"/>
      <c r="K27" s="46"/>
      <c r="L27" s="47">
        <v>20</v>
      </c>
    </row>
    <row r="28" spans="1:16" x14ac:dyDescent="0.2">
      <c r="A28" s="470"/>
      <c r="B28" s="42">
        <v>3111</v>
      </c>
      <c r="C28" s="42">
        <v>5171</v>
      </c>
      <c r="D28" s="43" t="s">
        <v>123</v>
      </c>
      <c r="E28" s="64" t="s">
        <v>29</v>
      </c>
      <c r="F28" s="45"/>
      <c r="G28" s="45"/>
      <c r="H28" s="45"/>
      <c r="I28" s="45"/>
      <c r="J28" s="46"/>
      <c r="K28" s="46"/>
      <c r="L28" s="47">
        <v>430</v>
      </c>
    </row>
    <row r="29" spans="1:16" ht="13.5" thickBot="1" x14ac:dyDescent="0.25">
      <c r="A29" s="471"/>
      <c r="B29" s="173">
        <v>3111</v>
      </c>
      <c r="C29" s="174">
        <v>5331</v>
      </c>
      <c r="D29" s="175" t="s">
        <v>124</v>
      </c>
      <c r="E29" s="215" t="s">
        <v>29</v>
      </c>
      <c r="F29" s="216"/>
      <c r="G29" s="216">
        <v>121.7</v>
      </c>
      <c r="H29" s="216">
        <v>105</v>
      </c>
      <c r="I29" s="216"/>
      <c r="J29" s="217">
        <v>650</v>
      </c>
      <c r="K29" s="217">
        <v>1000</v>
      </c>
      <c r="L29" s="218">
        <v>1248</v>
      </c>
      <c r="M29" s="87"/>
    </row>
    <row r="30" spans="1:16" ht="13.5" thickBot="1" x14ac:dyDescent="0.25">
      <c r="A30" s="219"/>
      <c r="B30" s="220">
        <v>3111</v>
      </c>
      <c r="C30" s="221"/>
      <c r="D30" s="222" t="s">
        <v>125</v>
      </c>
      <c r="E30" s="223" t="s">
        <v>29</v>
      </c>
      <c r="F30" s="224"/>
      <c r="G30" s="224"/>
      <c r="H30" s="224"/>
      <c r="I30" s="224"/>
      <c r="J30" s="225"/>
      <c r="K30" s="225"/>
      <c r="L30" s="226">
        <f>SUM(L23:L29)</f>
        <v>1765</v>
      </c>
      <c r="M30" s="87"/>
    </row>
    <row r="31" spans="1:16" x14ac:dyDescent="0.2">
      <c r="A31" s="472" t="s">
        <v>126</v>
      </c>
      <c r="B31" s="227">
        <v>3113</v>
      </c>
      <c r="C31" s="209">
        <v>5021</v>
      </c>
      <c r="D31" s="210" t="s">
        <v>118</v>
      </c>
      <c r="E31" s="211" t="s">
        <v>29</v>
      </c>
      <c r="F31" s="212"/>
      <c r="G31" s="212"/>
      <c r="H31" s="212"/>
      <c r="I31" s="212"/>
      <c r="J31" s="213"/>
      <c r="K31" s="213"/>
      <c r="L31" s="214">
        <v>27</v>
      </c>
    </row>
    <row r="32" spans="1:16" x14ac:dyDescent="0.2">
      <c r="A32" s="473"/>
      <c r="B32" s="170">
        <v>3113</v>
      </c>
      <c r="C32" s="42">
        <v>5139</v>
      </c>
      <c r="D32" s="43" t="s">
        <v>119</v>
      </c>
      <c r="E32" s="64" t="s">
        <v>29</v>
      </c>
      <c r="F32" s="45"/>
      <c r="G32" s="45"/>
      <c r="H32" s="45"/>
      <c r="I32" s="45"/>
      <c r="J32" s="46"/>
      <c r="K32" s="46"/>
      <c r="L32" s="47">
        <v>2</v>
      </c>
    </row>
    <row r="33" spans="1:13" x14ac:dyDescent="0.2">
      <c r="A33" s="473"/>
      <c r="B33" s="170">
        <v>3113</v>
      </c>
      <c r="C33" s="42">
        <v>5164</v>
      </c>
      <c r="D33" s="43" t="s">
        <v>127</v>
      </c>
      <c r="E33" s="64" t="s">
        <v>29</v>
      </c>
      <c r="F33" s="45"/>
      <c r="G33" s="45"/>
      <c r="H33" s="45"/>
      <c r="I33" s="45"/>
      <c r="J33" s="46"/>
      <c r="K33" s="46"/>
      <c r="L33" s="47">
        <v>7</v>
      </c>
    </row>
    <row r="34" spans="1:13" x14ac:dyDescent="0.2">
      <c r="A34" s="473"/>
      <c r="B34" s="170">
        <v>3113</v>
      </c>
      <c r="C34" s="42">
        <v>5169</v>
      </c>
      <c r="D34" s="43" t="s">
        <v>128</v>
      </c>
      <c r="E34" s="64" t="s">
        <v>29</v>
      </c>
      <c r="F34" s="45"/>
      <c r="G34" s="45"/>
      <c r="H34" s="45"/>
      <c r="I34" s="45"/>
      <c r="J34" s="46"/>
      <c r="K34" s="46"/>
      <c r="L34" s="47">
        <v>15</v>
      </c>
    </row>
    <row r="35" spans="1:13" ht="13.5" thickBot="1" x14ac:dyDescent="0.25">
      <c r="A35" s="474"/>
      <c r="B35" s="173">
        <v>3113</v>
      </c>
      <c r="C35" s="174">
        <v>5331</v>
      </c>
      <c r="D35" s="175" t="s">
        <v>129</v>
      </c>
      <c r="E35" s="176" t="s">
        <v>29</v>
      </c>
      <c r="F35" s="216">
        <v>1100</v>
      </c>
      <c r="G35" s="216">
        <v>1386.5</v>
      </c>
      <c r="H35" s="216">
        <v>1100</v>
      </c>
      <c r="I35" s="216">
        <v>1200</v>
      </c>
      <c r="J35" s="217">
        <v>1400</v>
      </c>
      <c r="K35" s="217">
        <v>1500</v>
      </c>
      <c r="L35" s="218">
        <v>4239</v>
      </c>
    </row>
    <row r="36" spans="1:13" ht="13.5" thickBot="1" x14ac:dyDescent="0.25">
      <c r="A36" s="228"/>
      <c r="B36" s="220">
        <v>3113</v>
      </c>
      <c r="C36" s="221"/>
      <c r="D36" s="222" t="s">
        <v>130</v>
      </c>
      <c r="E36" s="229" t="s">
        <v>29</v>
      </c>
      <c r="F36" s="224"/>
      <c r="G36" s="224"/>
      <c r="H36" s="224"/>
      <c r="I36" s="224"/>
      <c r="J36" s="225"/>
      <c r="K36" s="225"/>
      <c r="L36" s="226">
        <f>SUM(L31:L35)</f>
        <v>4290</v>
      </c>
    </row>
    <row r="37" spans="1:13" ht="12.75" customHeight="1" x14ac:dyDescent="0.2">
      <c r="A37" s="475" t="s">
        <v>131</v>
      </c>
      <c r="B37" s="209">
        <v>3319</v>
      </c>
      <c r="C37" s="209">
        <v>5021</v>
      </c>
      <c r="D37" s="210" t="s">
        <v>132</v>
      </c>
      <c r="E37" s="230" t="s">
        <v>32</v>
      </c>
      <c r="F37" s="212"/>
      <c r="G37" s="212"/>
      <c r="H37" s="212"/>
      <c r="I37" s="212"/>
      <c r="J37" s="213"/>
      <c r="K37" s="213"/>
      <c r="L37" s="214">
        <v>16.5</v>
      </c>
    </row>
    <row r="38" spans="1:13" x14ac:dyDescent="0.2">
      <c r="A38" s="467"/>
      <c r="B38" s="42">
        <v>3319</v>
      </c>
      <c r="C38" s="42">
        <v>5139</v>
      </c>
      <c r="D38" s="43" t="s">
        <v>133</v>
      </c>
      <c r="E38" s="69" t="s">
        <v>32</v>
      </c>
      <c r="F38" s="45"/>
      <c r="G38" s="45"/>
      <c r="H38" s="45"/>
      <c r="I38" s="45"/>
      <c r="J38" s="46"/>
      <c r="K38" s="46"/>
      <c r="L38" s="47">
        <v>10</v>
      </c>
    </row>
    <row r="39" spans="1:13" x14ac:dyDescent="0.2">
      <c r="A39" s="467"/>
      <c r="B39" s="42">
        <v>3319</v>
      </c>
      <c r="C39" s="42">
        <v>5151</v>
      </c>
      <c r="D39" s="43" t="s">
        <v>134</v>
      </c>
      <c r="E39" s="69" t="s">
        <v>32</v>
      </c>
      <c r="F39" s="45"/>
      <c r="G39" s="45"/>
      <c r="H39" s="45"/>
      <c r="I39" s="45"/>
      <c r="J39" s="46"/>
      <c r="K39" s="46"/>
      <c r="L39" s="47">
        <v>40</v>
      </c>
    </row>
    <row r="40" spans="1:13" x14ac:dyDescent="0.2">
      <c r="A40" s="467"/>
      <c r="B40" s="42">
        <v>3319</v>
      </c>
      <c r="C40" s="42">
        <v>5153</v>
      </c>
      <c r="D40" s="43" t="s">
        <v>135</v>
      </c>
      <c r="E40" s="69" t="s">
        <v>32</v>
      </c>
      <c r="F40" s="45"/>
      <c r="G40" s="45"/>
      <c r="H40" s="45"/>
      <c r="I40" s="45"/>
      <c r="J40" s="46"/>
      <c r="K40" s="46"/>
      <c r="L40" s="47">
        <v>50</v>
      </c>
    </row>
    <row r="41" spans="1:13" x14ac:dyDescent="0.2">
      <c r="A41" s="467"/>
      <c r="B41" s="42">
        <v>3319</v>
      </c>
      <c r="C41" s="42">
        <v>5154</v>
      </c>
      <c r="D41" s="43" t="s">
        <v>136</v>
      </c>
      <c r="E41" s="69" t="s">
        <v>32</v>
      </c>
      <c r="F41" s="45"/>
      <c r="G41" s="45"/>
      <c r="H41" s="45"/>
      <c r="I41" s="45"/>
      <c r="J41" s="46"/>
      <c r="K41" s="46"/>
      <c r="L41" s="47">
        <v>30</v>
      </c>
    </row>
    <row r="42" spans="1:13" x14ac:dyDescent="0.2">
      <c r="A42" s="467"/>
      <c r="B42" s="42">
        <v>3319</v>
      </c>
      <c r="C42" s="42">
        <v>5164</v>
      </c>
      <c r="D42" s="43" t="s">
        <v>137</v>
      </c>
      <c r="E42" s="69" t="s">
        <v>32</v>
      </c>
      <c r="F42" s="45"/>
      <c r="G42" s="45"/>
      <c r="H42" s="45"/>
      <c r="I42" s="45"/>
      <c r="J42" s="46"/>
      <c r="K42" s="46"/>
      <c r="L42" s="47">
        <v>130</v>
      </c>
    </row>
    <row r="43" spans="1:13" x14ac:dyDescent="0.2">
      <c r="A43" s="467"/>
      <c r="B43" s="42">
        <v>3319</v>
      </c>
      <c r="C43" s="42">
        <v>5169</v>
      </c>
      <c r="D43" s="43" t="s">
        <v>138</v>
      </c>
      <c r="E43" s="69" t="s">
        <v>32</v>
      </c>
      <c r="F43" s="45"/>
      <c r="G43" s="45"/>
      <c r="H43" s="45"/>
      <c r="I43" s="45"/>
      <c r="J43" s="46"/>
      <c r="K43" s="46"/>
      <c r="L43" s="47">
        <v>300</v>
      </c>
    </row>
    <row r="44" spans="1:13" x14ac:dyDescent="0.2">
      <c r="A44" s="467"/>
      <c r="B44" s="42">
        <v>3319</v>
      </c>
      <c r="C44" s="42">
        <v>5171</v>
      </c>
      <c r="D44" s="43" t="s">
        <v>139</v>
      </c>
      <c r="E44" s="69" t="s">
        <v>32</v>
      </c>
      <c r="F44" s="45"/>
      <c r="G44" s="45"/>
      <c r="H44" s="45"/>
      <c r="I44" s="45"/>
      <c r="J44" s="46"/>
      <c r="K44" s="46"/>
      <c r="L44" s="47">
        <v>50</v>
      </c>
      <c r="M44" s="87"/>
    </row>
    <row r="45" spans="1:13" x14ac:dyDescent="0.2">
      <c r="A45" s="467"/>
      <c r="B45" s="42">
        <v>3319</v>
      </c>
      <c r="C45" s="42">
        <v>5175</v>
      </c>
      <c r="D45" s="43" t="s">
        <v>140</v>
      </c>
      <c r="E45" s="69" t="s">
        <v>32</v>
      </c>
      <c r="F45" s="172"/>
      <c r="G45" s="75"/>
      <c r="H45" s="75"/>
      <c r="I45" s="75"/>
      <c r="J45" s="65">
        <v>20</v>
      </c>
      <c r="K45" s="66">
        <v>20</v>
      </c>
      <c r="L45" s="68">
        <v>30</v>
      </c>
    </row>
    <row r="46" spans="1:13" ht="13.5" thickBot="1" x14ac:dyDescent="0.25">
      <c r="A46" s="231"/>
      <c r="B46" s="174">
        <v>3319</v>
      </c>
      <c r="C46" s="174">
        <v>5222</v>
      </c>
      <c r="D46" s="175" t="s">
        <v>141</v>
      </c>
      <c r="E46" s="176" t="s">
        <v>32</v>
      </c>
      <c r="F46" s="216"/>
      <c r="G46" s="216"/>
      <c r="H46" s="216"/>
      <c r="I46" s="216"/>
      <c r="J46" s="217"/>
      <c r="K46" s="217"/>
      <c r="L46" s="218">
        <v>97.1</v>
      </c>
    </row>
    <row r="47" spans="1:13" ht="13.5" thickBot="1" x14ac:dyDescent="0.25">
      <c r="A47" s="232"/>
      <c r="B47" s="233">
        <v>3319</v>
      </c>
      <c r="C47" s="233"/>
      <c r="D47" s="234" t="s">
        <v>142</v>
      </c>
      <c r="E47" s="235" t="s">
        <v>32</v>
      </c>
      <c r="F47" s="236"/>
      <c r="G47" s="236"/>
      <c r="H47" s="236"/>
      <c r="I47" s="236"/>
      <c r="J47" s="237"/>
      <c r="K47" s="237"/>
      <c r="L47" s="238">
        <f>SUM(L37:L46)</f>
        <v>753.6</v>
      </c>
    </row>
    <row r="48" spans="1:13" ht="14.25" customHeight="1" thickBot="1" x14ac:dyDescent="0.25">
      <c r="A48" s="239" t="s">
        <v>143</v>
      </c>
      <c r="B48" s="240">
        <v>3326</v>
      </c>
      <c r="C48" s="240">
        <v>5171</v>
      </c>
      <c r="D48" s="241" t="s">
        <v>144</v>
      </c>
      <c r="E48" s="242" t="s">
        <v>32</v>
      </c>
      <c r="F48" s="243"/>
      <c r="G48" s="243"/>
      <c r="H48" s="243"/>
      <c r="I48" s="243"/>
      <c r="J48" s="244"/>
      <c r="K48" s="244"/>
      <c r="L48" s="245">
        <v>150</v>
      </c>
    </row>
    <row r="49" spans="1:13" ht="14.25" customHeight="1" thickBot="1" x14ac:dyDescent="0.25">
      <c r="A49" s="232"/>
      <c r="B49" s="233">
        <v>3326</v>
      </c>
      <c r="C49" s="233"/>
      <c r="D49" s="234" t="s">
        <v>145</v>
      </c>
      <c r="E49" s="235" t="s">
        <v>32</v>
      </c>
      <c r="F49" s="236"/>
      <c r="G49" s="236"/>
      <c r="H49" s="236"/>
      <c r="I49" s="236"/>
      <c r="J49" s="237"/>
      <c r="K49" s="237"/>
      <c r="L49" s="238">
        <f>SUM(L48:L48)</f>
        <v>150</v>
      </c>
    </row>
    <row r="50" spans="1:13" x14ac:dyDescent="0.2">
      <c r="A50" s="476" t="s">
        <v>146</v>
      </c>
      <c r="B50" s="240">
        <v>3349</v>
      </c>
      <c r="C50" s="240">
        <v>5021</v>
      </c>
      <c r="D50" s="241" t="s">
        <v>147</v>
      </c>
      <c r="E50" s="242" t="s">
        <v>32</v>
      </c>
      <c r="F50" s="243"/>
      <c r="G50" s="243"/>
      <c r="H50" s="243"/>
      <c r="I50" s="243"/>
      <c r="J50" s="244"/>
      <c r="K50" s="244"/>
      <c r="L50" s="245">
        <v>6</v>
      </c>
    </row>
    <row r="51" spans="1:13" x14ac:dyDescent="0.2">
      <c r="A51" s="476"/>
      <c r="B51" s="240">
        <v>3349</v>
      </c>
      <c r="C51" s="240">
        <v>5168</v>
      </c>
      <c r="D51" s="241" t="s">
        <v>148</v>
      </c>
      <c r="E51" s="242" t="s">
        <v>32</v>
      </c>
      <c r="F51" s="243"/>
      <c r="G51" s="243"/>
      <c r="H51" s="243"/>
      <c r="I51" s="243"/>
      <c r="J51" s="244"/>
      <c r="K51" s="244"/>
      <c r="L51" s="245">
        <v>80</v>
      </c>
    </row>
    <row r="52" spans="1:13" x14ac:dyDescent="0.2">
      <c r="A52" s="476"/>
      <c r="B52" s="42">
        <v>3349</v>
      </c>
      <c r="C52" s="42">
        <v>5169</v>
      </c>
      <c r="D52" s="43" t="s">
        <v>149</v>
      </c>
      <c r="E52" s="69" t="s">
        <v>32</v>
      </c>
      <c r="F52" s="45"/>
      <c r="G52" s="45"/>
      <c r="H52" s="45"/>
      <c r="I52" s="45"/>
      <c r="J52" s="46"/>
      <c r="K52" s="46"/>
      <c r="L52" s="47">
        <v>160</v>
      </c>
    </row>
    <row r="53" spans="1:13" ht="13.5" thickBot="1" x14ac:dyDescent="0.25">
      <c r="A53" s="477"/>
      <c r="B53" s="174">
        <v>3349</v>
      </c>
      <c r="C53" s="174">
        <v>5171</v>
      </c>
      <c r="D53" s="175" t="s">
        <v>150</v>
      </c>
      <c r="E53" s="176" t="s">
        <v>32</v>
      </c>
      <c r="F53" s="177">
        <v>70</v>
      </c>
      <c r="G53" s="178">
        <v>56.3</v>
      </c>
      <c r="H53" s="178">
        <v>70</v>
      </c>
      <c r="I53" s="178">
        <v>70</v>
      </c>
      <c r="J53" s="179">
        <v>192</v>
      </c>
      <c r="K53" s="180">
        <v>76</v>
      </c>
      <c r="L53" s="181">
        <v>150</v>
      </c>
    </row>
    <row r="54" spans="1:13" ht="12.75" customHeight="1" thickBot="1" x14ac:dyDescent="0.25">
      <c r="A54" s="246"/>
      <c r="B54" s="233">
        <v>3349</v>
      </c>
      <c r="C54" s="233"/>
      <c r="D54" s="234" t="s">
        <v>151</v>
      </c>
      <c r="E54" s="235" t="s">
        <v>32</v>
      </c>
      <c r="F54" s="247"/>
      <c r="G54" s="248"/>
      <c r="H54" s="248"/>
      <c r="I54" s="248"/>
      <c r="J54" s="249"/>
      <c r="K54" s="250"/>
      <c r="L54" s="251">
        <f>SUM(L50:L53)</f>
        <v>396</v>
      </c>
    </row>
    <row r="55" spans="1:13" ht="12.75" customHeight="1" x14ac:dyDescent="0.2">
      <c r="A55" s="478" t="s">
        <v>152</v>
      </c>
      <c r="B55" s="240">
        <v>3399</v>
      </c>
      <c r="C55" s="240">
        <v>5139</v>
      </c>
      <c r="D55" s="241" t="s">
        <v>153</v>
      </c>
      <c r="E55" s="242" t="s">
        <v>32</v>
      </c>
      <c r="F55" s="243"/>
      <c r="G55" s="243"/>
      <c r="H55" s="243"/>
      <c r="I55" s="243"/>
      <c r="J55" s="244"/>
      <c r="K55" s="244"/>
      <c r="L55" s="245">
        <v>2</v>
      </c>
    </row>
    <row r="56" spans="1:13" ht="12.75" customHeight="1" x14ac:dyDescent="0.2">
      <c r="A56" s="479"/>
      <c r="B56" s="240">
        <v>3399</v>
      </c>
      <c r="C56" s="240">
        <v>5164</v>
      </c>
      <c r="D56" s="241" t="s">
        <v>154</v>
      </c>
      <c r="E56" s="242" t="s">
        <v>32</v>
      </c>
      <c r="F56" s="243"/>
      <c r="G56" s="243"/>
      <c r="H56" s="243"/>
      <c r="I56" s="243"/>
      <c r="J56" s="244"/>
      <c r="K56" s="244"/>
      <c r="L56" s="245">
        <v>3</v>
      </c>
    </row>
    <row r="57" spans="1:13" ht="12.75" customHeight="1" x14ac:dyDescent="0.2">
      <c r="A57" s="479"/>
      <c r="B57" s="240">
        <v>3399</v>
      </c>
      <c r="C57" s="240">
        <v>5175</v>
      </c>
      <c r="D57" s="241" t="s">
        <v>155</v>
      </c>
      <c r="E57" s="242" t="s">
        <v>32</v>
      </c>
      <c r="F57" s="243"/>
      <c r="G57" s="243"/>
      <c r="H57" s="243"/>
      <c r="I57" s="243"/>
      <c r="J57" s="244"/>
      <c r="K57" s="244"/>
      <c r="L57" s="245">
        <v>5</v>
      </c>
    </row>
    <row r="58" spans="1:13" ht="12.75" customHeight="1" thickBot="1" x14ac:dyDescent="0.25">
      <c r="A58" s="480"/>
      <c r="B58" s="240">
        <v>3399</v>
      </c>
      <c r="C58" s="240">
        <v>5194</v>
      </c>
      <c r="D58" s="241" t="s">
        <v>156</v>
      </c>
      <c r="E58" s="242" t="s">
        <v>32</v>
      </c>
      <c r="F58" s="243"/>
      <c r="G58" s="243"/>
      <c r="H58" s="243"/>
      <c r="I58" s="243"/>
      <c r="J58" s="244"/>
      <c r="K58" s="244"/>
      <c r="L58" s="245">
        <v>30</v>
      </c>
    </row>
    <row r="59" spans="1:13" ht="13.5" thickBot="1" x14ac:dyDescent="0.25">
      <c r="A59" s="252"/>
      <c r="B59" s="233">
        <v>3399</v>
      </c>
      <c r="C59" s="233"/>
      <c r="D59" s="234" t="s">
        <v>157</v>
      </c>
      <c r="E59" s="235" t="s">
        <v>32</v>
      </c>
      <c r="F59" s="236"/>
      <c r="G59" s="236"/>
      <c r="H59" s="236"/>
      <c r="I59" s="236"/>
      <c r="J59" s="237"/>
      <c r="K59" s="237"/>
      <c r="L59" s="238">
        <f>SUM(L55:L58)</f>
        <v>40</v>
      </c>
    </row>
    <row r="60" spans="1:13" ht="15.75" customHeight="1" x14ac:dyDescent="0.2">
      <c r="A60" s="469" t="s">
        <v>158</v>
      </c>
      <c r="B60" s="55">
        <v>3419</v>
      </c>
      <c r="C60" s="55">
        <v>5169</v>
      </c>
      <c r="D60" s="253" t="s">
        <v>159</v>
      </c>
      <c r="E60" s="57" t="s">
        <v>29</v>
      </c>
      <c r="F60" s="58"/>
      <c r="G60" s="58"/>
      <c r="H60" s="58"/>
      <c r="I60" s="58"/>
      <c r="J60" s="254"/>
      <c r="K60" s="254"/>
      <c r="L60" s="61">
        <v>40</v>
      </c>
    </row>
    <row r="61" spans="1:13" ht="13.5" thickBot="1" x14ac:dyDescent="0.25">
      <c r="A61" s="471"/>
      <c r="B61" s="174">
        <v>3419</v>
      </c>
      <c r="C61" s="174">
        <v>5222</v>
      </c>
      <c r="D61" s="175" t="s">
        <v>160</v>
      </c>
      <c r="E61" s="176" t="s">
        <v>29</v>
      </c>
      <c r="F61" s="216">
        <v>10</v>
      </c>
      <c r="G61" s="216">
        <v>110</v>
      </c>
      <c r="H61" s="216">
        <v>10</v>
      </c>
      <c r="I61" s="216">
        <v>170</v>
      </c>
      <c r="J61" s="217">
        <v>15</v>
      </c>
      <c r="K61" s="217">
        <v>15</v>
      </c>
      <c r="L61" s="218">
        <v>205</v>
      </c>
    </row>
    <row r="62" spans="1:13" ht="13.5" thickBot="1" x14ac:dyDescent="0.25">
      <c r="A62" s="255"/>
      <c r="B62" s="202">
        <v>3419</v>
      </c>
      <c r="C62" s="256"/>
      <c r="D62" s="203" t="s">
        <v>161</v>
      </c>
      <c r="E62" s="257" t="s">
        <v>162</v>
      </c>
      <c r="F62" s="205"/>
      <c r="G62" s="205"/>
      <c r="H62" s="205"/>
      <c r="I62" s="205"/>
      <c r="J62" s="206"/>
      <c r="K62" s="206"/>
      <c r="L62" s="207">
        <f>SUM(L60:L61)</f>
        <v>245</v>
      </c>
    </row>
    <row r="63" spans="1:13" x14ac:dyDescent="0.2">
      <c r="A63" s="469" t="s">
        <v>163</v>
      </c>
      <c r="B63" s="209">
        <v>3421</v>
      </c>
      <c r="C63" s="209">
        <v>5169</v>
      </c>
      <c r="D63" s="210" t="s">
        <v>164</v>
      </c>
      <c r="E63" s="230" t="s">
        <v>32</v>
      </c>
      <c r="F63" s="212"/>
      <c r="G63" s="212"/>
      <c r="H63" s="212"/>
      <c r="I63" s="212"/>
      <c r="J63" s="213"/>
      <c r="K63" s="213"/>
      <c r="L63" s="214">
        <v>15</v>
      </c>
    </row>
    <row r="64" spans="1:13" ht="13.5" thickBot="1" x14ac:dyDescent="0.25">
      <c r="A64" s="471"/>
      <c r="B64" s="174">
        <v>3421</v>
      </c>
      <c r="C64" s="174">
        <v>5171</v>
      </c>
      <c r="D64" s="175" t="s">
        <v>165</v>
      </c>
      <c r="E64" s="176" t="s">
        <v>32</v>
      </c>
      <c r="F64" s="177"/>
      <c r="G64" s="178"/>
      <c r="H64" s="178"/>
      <c r="I64" s="178"/>
      <c r="J64" s="179"/>
      <c r="K64" s="180"/>
      <c r="L64" s="181">
        <v>54</v>
      </c>
      <c r="M64" s="87"/>
    </row>
    <row r="65" spans="1:13" ht="13.5" thickBot="1" x14ac:dyDescent="0.25">
      <c r="A65" s="258"/>
      <c r="B65" s="233">
        <v>3421</v>
      </c>
      <c r="C65" s="259"/>
      <c r="D65" s="234" t="s">
        <v>166</v>
      </c>
      <c r="E65" s="235" t="s">
        <v>83</v>
      </c>
      <c r="F65" s="247"/>
      <c r="G65" s="248"/>
      <c r="H65" s="248"/>
      <c r="I65" s="248"/>
      <c r="J65" s="249"/>
      <c r="K65" s="250"/>
      <c r="L65" s="251">
        <f>SUM(L63:L64)</f>
        <v>69</v>
      </c>
    </row>
    <row r="66" spans="1:13" x14ac:dyDescent="0.2">
      <c r="A66" s="469" t="s">
        <v>167</v>
      </c>
      <c r="B66" s="209">
        <v>3429</v>
      </c>
      <c r="C66" s="209">
        <v>5222</v>
      </c>
      <c r="D66" s="210" t="s">
        <v>168</v>
      </c>
      <c r="E66" s="230" t="s">
        <v>32</v>
      </c>
      <c r="F66" s="212">
        <v>15</v>
      </c>
      <c r="G66" s="212">
        <v>15</v>
      </c>
      <c r="H66" s="212">
        <v>15</v>
      </c>
      <c r="I66" s="212">
        <v>20</v>
      </c>
      <c r="J66" s="213">
        <v>15</v>
      </c>
      <c r="K66" s="213">
        <v>15</v>
      </c>
      <c r="L66" s="214">
        <v>15</v>
      </c>
      <c r="M66" s="87"/>
    </row>
    <row r="67" spans="1:13" ht="13.5" thickBot="1" x14ac:dyDescent="0.25">
      <c r="A67" s="471"/>
      <c r="B67" s="174">
        <v>3429</v>
      </c>
      <c r="C67" s="174">
        <v>5339</v>
      </c>
      <c r="D67" s="175" t="s">
        <v>169</v>
      </c>
      <c r="E67" s="176" t="s">
        <v>32</v>
      </c>
      <c r="F67" s="216"/>
      <c r="G67" s="216"/>
      <c r="H67" s="216"/>
      <c r="I67" s="216"/>
      <c r="J67" s="217"/>
      <c r="K67" s="217"/>
      <c r="L67" s="218">
        <v>50</v>
      </c>
      <c r="M67" s="87"/>
    </row>
    <row r="68" spans="1:13" ht="13.5" thickBot="1" x14ac:dyDescent="0.25">
      <c r="A68" s="201"/>
      <c r="B68" s="202">
        <v>3429</v>
      </c>
      <c r="C68" s="202"/>
      <c r="D68" s="203" t="s">
        <v>170</v>
      </c>
      <c r="E68" s="257" t="s">
        <v>32</v>
      </c>
      <c r="F68" s="205"/>
      <c r="G68" s="205"/>
      <c r="H68" s="205"/>
      <c r="I68" s="205"/>
      <c r="J68" s="206"/>
      <c r="K68" s="206"/>
      <c r="L68" s="207">
        <f>SUM(L66:L67)</f>
        <v>65</v>
      </c>
      <c r="M68" s="87"/>
    </row>
    <row r="69" spans="1:13" ht="13.5" thickBot="1" x14ac:dyDescent="0.25">
      <c r="A69" s="260" t="s">
        <v>171</v>
      </c>
      <c r="B69" s="261">
        <v>3632</v>
      </c>
      <c r="C69" s="261">
        <v>5811</v>
      </c>
      <c r="D69" s="262" t="s">
        <v>172</v>
      </c>
      <c r="E69" s="263" t="s">
        <v>173</v>
      </c>
      <c r="F69" s="264"/>
      <c r="G69" s="264"/>
      <c r="H69" s="264"/>
      <c r="I69" s="264"/>
      <c r="J69" s="265"/>
      <c r="K69" s="265"/>
      <c r="L69" s="266">
        <v>20</v>
      </c>
      <c r="M69" s="87"/>
    </row>
    <row r="70" spans="1:13" ht="13.5" thickBot="1" x14ac:dyDescent="0.25">
      <c r="A70" s="267"/>
      <c r="B70" s="183">
        <v>3632</v>
      </c>
      <c r="C70" s="183"/>
      <c r="D70" s="185" t="s">
        <v>174</v>
      </c>
      <c r="E70" s="186" t="s">
        <v>40</v>
      </c>
      <c r="F70" s="268"/>
      <c r="G70" s="268"/>
      <c r="H70" s="268"/>
      <c r="I70" s="268"/>
      <c r="J70" s="269"/>
      <c r="K70" s="269"/>
      <c r="L70" s="270">
        <f>SUM(L69)</f>
        <v>20</v>
      </c>
      <c r="M70" s="87"/>
    </row>
    <row r="71" spans="1:13" ht="13.5" thickBot="1" x14ac:dyDescent="0.25">
      <c r="A71" s="271" t="s">
        <v>175</v>
      </c>
      <c r="B71" s="193">
        <v>3636</v>
      </c>
      <c r="C71" s="193">
        <v>5169</v>
      </c>
      <c r="D71" s="194" t="s">
        <v>176</v>
      </c>
      <c r="E71" s="272" t="s">
        <v>42</v>
      </c>
      <c r="F71" s="273">
        <v>15</v>
      </c>
      <c r="G71" s="273">
        <v>15</v>
      </c>
      <c r="H71" s="273">
        <v>15</v>
      </c>
      <c r="I71" s="273">
        <v>20</v>
      </c>
      <c r="J71" s="274">
        <v>15</v>
      </c>
      <c r="K71" s="274">
        <v>15</v>
      </c>
      <c r="L71" s="275">
        <v>65</v>
      </c>
    </row>
    <row r="72" spans="1:13" ht="13.5" thickBot="1" x14ac:dyDescent="0.25">
      <c r="A72" s="276"/>
      <c r="B72" s="233">
        <v>3636</v>
      </c>
      <c r="C72" s="233"/>
      <c r="D72" s="234" t="s">
        <v>177</v>
      </c>
      <c r="E72" s="235" t="s">
        <v>42</v>
      </c>
      <c r="F72" s="236"/>
      <c r="G72" s="236"/>
      <c r="H72" s="236"/>
      <c r="I72" s="236"/>
      <c r="J72" s="237"/>
      <c r="K72" s="237"/>
      <c r="L72" s="238">
        <f>SUM(L71)</f>
        <v>65</v>
      </c>
    </row>
    <row r="73" spans="1:13" ht="12.75" customHeight="1" x14ac:dyDescent="0.2">
      <c r="A73" s="462" t="s">
        <v>178</v>
      </c>
      <c r="B73" s="42">
        <v>3745</v>
      </c>
      <c r="C73" s="42">
        <v>5137</v>
      </c>
      <c r="D73" s="43" t="s">
        <v>102</v>
      </c>
      <c r="E73" s="69" t="s">
        <v>179</v>
      </c>
      <c r="F73" s="45"/>
      <c r="G73" s="45"/>
      <c r="H73" s="45"/>
      <c r="I73" s="45"/>
      <c r="J73" s="46">
        <v>10</v>
      </c>
      <c r="K73" s="46">
        <v>10</v>
      </c>
      <c r="L73" s="47">
        <v>150</v>
      </c>
    </row>
    <row r="74" spans="1:13" x14ac:dyDescent="0.2">
      <c r="A74" s="463"/>
      <c r="B74" s="42">
        <v>3745</v>
      </c>
      <c r="C74" s="42">
        <v>5139</v>
      </c>
      <c r="D74" s="43" t="s">
        <v>180</v>
      </c>
      <c r="E74" s="69" t="s">
        <v>27</v>
      </c>
      <c r="F74" s="45">
        <v>30</v>
      </c>
      <c r="G74" s="45">
        <v>50.5</v>
      </c>
      <c r="H74" s="45">
        <v>30</v>
      </c>
      <c r="I74" s="45">
        <v>30</v>
      </c>
      <c r="J74" s="46">
        <v>20</v>
      </c>
      <c r="K74" s="46">
        <v>10</v>
      </c>
      <c r="L74" s="47">
        <v>40</v>
      </c>
    </row>
    <row r="75" spans="1:13" x14ac:dyDescent="0.2">
      <c r="A75" s="463"/>
      <c r="B75" s="42">
        <v>3745</v>
      </c>
      <c r="C75" s="42">
        <v>5156</v>
      </c>
      <c r="D75" s="43" t="s">
        <v>181</v>
      </c>
      <c r="E75" s="69" t="s">
        <v>27</v>
      </c>
      <c r="F75" s="45"/>
      <c r="G75" s="45"/>
      <c r="H75" s="45"/>
      <c r="I75" s="45"/>
      <c r="J75" s="46"/>
      <c r="K75" s="46"/>
      <c r="L75" s="47">
        <v>45</v>
      </c>
    </row>
    <row r="76" spans="1:13" x14ac:dyDescent="0.2">
      <c r="A76" s="463"/>
      <c r="B76" s="42">
        <v>3745</v>
      </c>
      <c r="C76" s="42">
        <v>5167</v>
      </c>
      <c r="D76" s="43" t="s">
        <v>109</v>
      </c>
      <c r="E76" s="69" t="s">
        <v>27</v>
      </c>
      <c r="F76" s="45"/>
      <c r="G76" s="45"/>
      <c r="H76" s="45"/>
      <c r="I76" s="45"/>
      <c r="J76" s="46"/>
      <c r="K76" s="46"/>
      <c r="L76" s="47">
        <v>10</v>
      </c>
    </row>
    <row r="77" spans="1:13" x14ac:dyDescent="0.2">
      <c r="A77" s="463"/>
      <c r="B77" s="42">
        <v>3745</v>
      </c>
      <c r="C77" s="42">
        <v>5169</v>
      </c>
      <c r="D77" s="43" t="s">
        <v>164</v>
      </c>
      <c r="E77" s="69" t="s">
        <v>27</v>
      </c>
      <c r="F77" s="45"/>
      <c r="G77" s="45"/>
      <c r="H77" s="45"/>
      <c r="I77" s="45"/>
      <c r="J77" s="46"/>
      <c r="K77" s="46"/>
      <c r="L77" s="47">
        <v>500</v>
      </c>
    </row>
    <row r="78" spans="1:13" x14ac:dyDescent="0.2">
      <c r="A78" s="463"/>
      <c r="B78" s="42">
        <v>3745</v>
      </c>
      <c r="C78" s="42">
        <v>5171</v>
      </c>
      <c r="D78" s="43" t="s">
        <v>111</v>
      </c>
      <c r="E78" s="69" t="s">
        <v>27</v>
      </c>
      <c r="F78" s="45">
        <v>10</v>
      </c>
      <c r="G78" s="45"/>
      <c r="H78" s="45">
        <v>10</v>
      </c>
      <c r="I78" s="45"/>
      <c r="J78" s="46">
        <v>40</v>
      </c>
      <c r="K78" s="46">
        <v>10</v>
      </c>
      <c r="L78" s="47">
        <v>10</v>
      </c>
    </row>
    <row r="79" spans="1:13" ht="13.5" thickBot="1" x14ac:dyDescent="0.25">
      <c r="A79" s="277"/>
      <c r="B79" s="174">
        <v>3745</v>
      </c>
      <c r="C79" s="174">
        <v>5179</v>
      </c>
      <c r="D79" s="175" t="s">
        <v>182</v>
      </c>
      <c r="E79" s="176" t="s">
        <v>27</v>
      </c>
      <c r="F79" s="177"/>
      <c r="G79" s="178"/>
      <c r="H79" s="178"/>
      <c r="I79" s="178"/>
      <c r="J79" s="179"/>
      <c r="K79" s="180"/>
      <c r="L79" s="181">
        <v>70</v>
      </c>
    </row>
    <row r="80" spans="1:13" ht="13.5" thickBot="1" x14ac:dyDescent="0.25">
      <c r="A80" s="278"/>
      <c r="B80" s="233">
        <v>3745</v>
      </c>
      <c r="C80" s="233"/>
      <c r="D80" s="234" t="s">
        <v>183</v>
      </c>
      <c r="E80" s="235" t="s">
        <v>27</v>
      </c>
      <c r="F80" s="247"/>
      <c r="G80" s="248"/>
      <c r="H80" s="248"/>
      <c r="I80" s="248"/>
      <c r="J80" s="249"/>
      <c r="K80" s="250"/>
      <c r="L80" s="251">
        <f>SUM(L73:L79)</f>
        <v>825</v>
      </c>
    </row>
    <row r="81" spans="1:12" ht="12.75" customHeight="1" x14ac:dyDescent="0.2">
      <c r="A81" s="462" t="s">
        <v>184</v>
      </c>
      <c r="B81" s="227">
        <v>4351</v>
      </c>
      <c r="C81" s="209">
        <v>5021</v>
      </c>
      <c r="D81" s="210" t="s">
        <v>97</v>
      </c>
      <c r="E81" s="230" t="s">
        <v>45</v>
      </c>
      <c r="F81" s="279"/>
      <c r="G81" s="280"/>
      <c r="H81" s="280"/>
      <c r="I81" s="280"/>
      <c r="J81" s="281"/>
      <c r="K81" s="282"/>
      <c r="L81" s="283">
        <v>110</v>
      </c>
    </row>
    <row r="82" spans="1:12" ht="12.75" customHeight="1" x14ac:dyDescent="0.2">
      <c r="A82" s="463"/>
      <c r="B82" s="170">
        <v>4351</v>
      </c>
      <c r="C82" s="42">
        <v>5031</v>
      </c>
      <c r="D82" s="43" t="s">
        <v>98</v>
      </c>
      <c r="E82" s="69" t="s">
        <v>45</v>
      </c>
      <c r="F82" s="172"/>
      <c r="G82" s="75"/>
      <c r="H82" s="75"/>
      <c r="I82" s="75"/>
      <c r="J82" s="65"/>
      <c r="K82" s="66"/>
      <c r="L82" s="68">
        <v>0</v>
      </c>
    </row>
    <row r="83" spans="1:12" ht="12.75" customHeight="1" x14ac:dyDescent="0.2">
      <c r="A83" s="463"/>
      <c r="B83" s="170">
        <v>4351</v>
      </c>
      <c r="C83" s="42">
        <v>5032</v>
      </c>
      <c r="D83" s="43" t="s">
        <v>99</v>
      </c>
      <c r="E83" s="69" t="s">
        <v>45</v>
      </c>
      <c r="F83" s="172"/>
      <c r="G83" s="75"/>
      <c r="H83" s="75"/>
      <c r="I83" s="75"/>
      <c r="J83" s="65"/>
      <c r="K83" s="66"/>
      <c r="L83" s="68">
        <v>0</v>
      </c>
    </row>
    <row r="84" spans="1:12" ht="12.75" customHeight="1" x14ac:dyDescent="0.2">
      <c r="A84" s="463"/>
      <c r="B84" s="170">
        <v>4351</v>
      </c>
      <c r="C84" s="42">
        <v>5132</v>
      </c>
      <c r="D84" s="43" t="s">
        <v>185</v>
      </c>
      <c r="E84" s="69" t="s">
        <v>45</v>
      </c>
      <c r="F84" s="172"/>
      <c r="G84" s="75"/>
      <c r="H84" s="75"/>
      <c r="I84" s="75"/>
      <c r="J84" s="65"/>
      <c r="K84" s="66"/>
      <c r="L84" s="68">
        <v>2</v>
      </c>
    </row>
    <row r="85" spans="1:12" ht="12.75" customHeight="1" x14ac:dyDescent="0.2">
      <c r="A85" s="463"/>
      <c r="B85" s="170">
        <v>4351</v>
      </c>
      <c r="C85" s="42">
        <v>5134</v>
      </c>
      <c r="D85" s="43" t="s">
        <v>101</v>
      </c>
      <c r="E85" s="69" t="s">
        <v>45</v>
      </c>
      <c r="F85" s="172"/>
      <c r="G85" s="75"/>
      <c r="H85" s="75"/>
      <c r="I85" s="75"/>
      <c r="J85" s="65"/>
      <c r="K85" s="66"/>
      <c r="L85" s="68">
        <v>2</v>
      </c>
    </row>
    <row r="86" spans="1:12" ht="12.75" customHeight="1" x14ac:dyDescent="0.2">
      <c r="A86" s="463"/>
      <c r="B86" s="170">
        <v>4351</v>
      </c>
      <c r="C86" s="42">
        <v>5137</v>
      </c>
      <c r="D86" s="43" t="s">
        <v>102</v>
      </c>
      <c r="E86" s="69" t="s">
        <v>45</v>
      </c>
      <c r="F86" s="172"/>
      <c r="G86" s="75"/>
      <c r="H86" s="75"/>
      <c r="I86" s="75"/>
      <c r="J86" s="65"/>
      <c r="K86" s="66"/>
      <c r="L86" s="68">
        <v>3</v>
      </c>
    </row>
    <row r="87" spans="1:12" ht="12.75" customHeight="1" x14ac:dyDescent="0.2">
      <c r="A87" s="463"/>
      <c r="B87" s="170">
        <v>4351</v>
      </c>
      <c r="C87" s="42">
        <v>5139</v>
      </c>
      <c r="D87" s="43" t="s">
        <v>180</v>
      </c>
      <c r="E87" s="69" t="s">
        <v>45</v>
      </c>
      <c r="F87" s="172"/>
      <c r="G87" s="75"/>
      <c r="H87" s="75"/>
      <c r="I87" s="75"/>
      <c r="J87" s="65"/>
      <c r="K87" s="66"/>
      <c r="L87" s="68">
        <v>4</v>
      </c>
    </row>
    <row r="88" spans="1:12" ht="12.75" customHeight="1" x14ac:dyDescent="0.2">
      <c r="A88" s="463"/>
      <c r="B88" s="170">
        <v>4351</v>
      </c>
      <c r="C88" s="42">
        <v>5162</v>
      </c>
      <c r="D88" s="284" t="s">
        <v>106</v>
      </c>
      <c r="E88" s="69" t="s">
        <v>45</v>
      </c>
      <c r="F88" s="172"/>
      <c r="G88" s="75"/>
      <c r="H88" s="75"/>
      <c r="I88" s="75"/>
      <c r="J88" s="65"/>
      <c r="K88" s="66"/>
      <c r="L88" s="68">
        <v>4</v>
      </c>
    </row>
    <row r="89" spans="1:12" ht="12.75" customHeight="1" x14ac:dyDescent="0.2">
      <c r="A89" s="463"/>
      <c r="B89" s="170">
        <v>4351</v>
      </c>
      <c r="C89" s="85">
        <v>5167</v>
      </c>
      <c r="D89" s="284" t="s">
        <v>186</v>
      </c>
      <c r="E89" s="69" t="s">
        <v>45</v>
      </c>
      <c r="F89" s="172"/>
      <c r="G89" s="75"/>
      <c r="H89" s="75"/>
      <c r="I89" s="75"/>
      <c r="J89" s="65"/>
      <c r="K89" s="66"/>
      <c r="L89" s="68">
        <v>4</v>
      </c>
    </row>
    <row r="90" spans="1:12" ht="12.75" customHeight="1" x14ac:dyDescent="0.2">
      <c r="A90" s="463"/>
      <c r="B90" s="170">
        <v>4351</v>
      </c>
      <c r="C90" s="85">
        <v>5169</v>
      </c>
      <c r="D90" s="284" t="s">
        <v>187</v>
      </c>
      <c r="E90" s="69" t="s">
        <v>45</v>
      </c>
      <c r="F90" s="172"/>
      <c r="G90" s="75"/>
      <c r="H90" s="75"/>
      <c r="I90" s="75"/>
      <c r="J90" s="65"/>
      <c r="K90" s="66"/>
      <c r="L90" s="68">
        <v>60</v>
      </c>
    </row>
    <row r="91" spans="1:12" ht="13.5" customHeight="1" thickBot="1" x14ac:dyDescent="0.25">
      <c r="A91" s="484"/>
      <c r="B91" s="173">
        <v>4351</v>
      </c>
      <c r="C91" s="174">
        <v>5168</v>
      </c>
      <c r="D91" s="285" t="s">
        <v>188</v>
      </c>
      <c r="E91" s="176" t="s">
        <v>45</v>
      </c>
      <c r="F91" s="177"/>
      <c r="G91" s="178"/>
      <c r="H91" s="178"/>
      <c r="I91" s="178"/>
      <c r="J91" s="179"/>
      <c r="K91" s="180"/>
      <c r="L91" s="181">
        <v>10</v>
      </c>
    </row>
    <row r="92" spans="1:12" ht="13.5" thickBot="1" x14ac:dyDescent="0.25">
      <c r="A92" s="286"/>
      <c r="B92" s="183">
        <v>4351</v>
      </c>
      <c r="C92" s="183"/>
      <c r="D92" s="287" t="s">
        <v>189</v>
      </c>
      <c r="E92" s="186" t="s">
        <v>45</v>
      </c>
      <c r="F92" s="288"/>
      <c r="G92" s="289"/>
      <c r="H92" s="289"/>
      <c r="I92" s="289"/>
      <c r="J92" s="290"/>
      <c r="K92" s="291"/>
      <c r="L92" s="191">
        <f>SUM(L81:L91)</f>
        <v>199</v>
      </c>
    </row>
    <row r="93" spans="1:12" ht="13.5" thickBot="1" x14ac:dyDescent="0.25">
      <c r="A93" s="292" t="s">
        <v>190</v>
      </c>
      <c r="B93" s="240">
        <v>5213</v>
      </c>
      <c r="C93" s="240">
        <v>5139</v>
      </c>
      <c r="D93" s="293" t="s">
        <v>191</v>
      </c>
      <c r="E93" s="242" t="s">
        <v>47</v>
      </c>
      <c r="F93" s="294"/>
      <c r="G93" s="295"/>
      <c r="H93" s="295"/>
      <c r="I93" s="295"/>
      <c r="J93" s="296"/>
      <c r="K93" s="297"/>
      <c r="L93" s="67">
        <v>200</v>
      </c>
    </row>
    <row r="94" spans="1:12" ht="13.5" thickBot="1" x14ac:dyDescent="0.25">
      <c r="A94" s="298"/>
      <c r="B94" s="299">
        <v>5213</v>
      </c>
      <c r="C94" s="299"/>
      <c r="D94" s="299" t="s">
        <v>192</v>
      </c>
      <c r="E94" s="235" t="s">
        <v>47</v>
      </c>
      <c r="F94" s="247"/>
      <c r="G94" s="248"/>
      <c r="H94" s="248"/>
      <c r="I94" s="248"/>
      <c r="J94" s="249"/>
      <c r="K94" s="250"/>
      <c r="L94" s="251">
        <f>L93</f>
        <v>200</v>
      </c>
    </row>
    <row r="95" spans="1:12" ht="12.75" customHeight="1" x14ac:dyDescent="0.2">
      <c r="A95" s="475" t="s">
        <v>193</v>
      </c>
      <c r="B95" s="209">
        <v>5512</v>
      </c>
      <c r="C95" s="209">
        <v>5137</v>
      </c>
      <c r="D95" s="210" t="s">
        <v>102</v>
      </c>
      <c r="E95" s="230" t="s">
        <v>47</v>
      </c>
      <c r="F95" s="279"/>
      <c r="G95" s="280"/>
      <c r="H95" s="280"/>
      <c r="I95" s="280"/>
      <c r="J95" s="281">
        <v>3</v>
      </c>
      <c r="K95" s="282">
        <v>4</v>
      </c>
      <c r="L95" s="283">
        <v>56</v>
      </c>
    </row>
    <row r="96" spans="1:12" x14ac:dyDescent="0.2">
      <c r="A96" s="467"/>
      <c r="B96" s="42">
        <v>5512</v>
      </c>
      <c r="C96" s="42">
        <v>5139</v>
      </c>
      <c r="D96" s="43" t="s">
        <v>103</v>
      </c>
      <c r="E96" s="69" t="s">
        <v>47</v>
      </c>
      <c r="F96" s="172">
        <v>5</v>
      </c>
      <c r="G96" s="75">
        <v>69.7</v>
      </c>
      <c r="H96" s="75">
        <v>7</v>
      </c>
      <c r="I96" s="75"/>
      <c r="J96" s="65">
        <v>1</v>
      </c>
      <c r="K96" s="66">
        <v>2</v>
      </c>
      <c r="L96" s="68">
        <v>3</v>
      </c>
    </row>
    <row r="97" spans="1:12" x14ac:dyDescent="0.2">
      <c r="A97" s="467"/>
      <c r="B97" s="42">
        <v>5512</v>
      </c>
      <c r="C97" s="42">
        <v>5151</v>
      </c>
      <c r="D97" s="43" t="s">
        <v>194</v>
      </c>
      <c r="E97" s="69" t="s">
        <v>47</v>
      </c>
      <c r="F97" s="172"/>
      <c r="G97" s="75"/>
      <c r="H97" s="75"/>
      <c r="I97" s="75"/>
      <c r="J97" s="65"/>
      <c r="K97" s="66"/>
      <c r="L97" s="68">
        <v>0.5</v>
      </c>
    </row>
    <row r="98" spans="1:12" x14ac:dyDescent="0.2">
      <c r="A98" s="467"/>
      <c r="B98" s="42">
        <v>5512</v>
      </c>
      <c r="C98" s="42">
        <v>5154</v>
      </c>
      <c r="D98" s="43" t="s">
        <v>195</v>
      </c>
      <c r="E98" s="69" t="s">
        <v>47</v>
      </c>
      <c r="F98" s="172">
        <v>20</v>
      </c>
      <c r="G98" s="75">
        <v>22.9</v>
      </c>
      <c r="H98" s="75">
        <v>25</v>
      </c>
      <c r="I98" s="75">
        <v>25</v>
      </c>
      <c r="J98" s="65">
        <v>25</v>
      </c>
      <c r="K98" s="66">
        <v>25</v>
      </c>
      <c r="L98" s="68">
        <v>70</v>
      </c>
    </row>
    <row r="99" spans="1:12" x14ac:dyDescent="0.2">
      <c r="A99" s="467"/>
      <c r="B99" s="42">
        <v>5512</v>
      </c>
      <c r="C99" s="42">
        <v>5156</v>
      </c>
      <c r="D99" s="43" t="s">
        <v>181</v>
      </c>
      <c r="E99" s="69" t="s">
        <v>47</v>
      </c>
      <c r="F99" s="172">
        <v>150</v>
      </c>
      <c r="G99" s="75">
        <v>20.2</v>
      </c>
      <c r="H99" s="75">
        <v>15</v>
      </c>
      <c r="I99" s="75">
        <v>20</v>
      </c>
      <c r="J99" s="65">
        <v>7</v>
      </c>
      <c r="K99" s="66">
        <v>10</v>
      </c>
      <c r="L99" s="68">
        <v>8</v>
      </c>
    </row>
    <row r="100" spans="1:12" x14ac:dyDescent="0.2">
      <c r="A100" s="467"/>
      <c r="B100" s="42">
        <v>5512</v>
      </c>
      <c r="C100" s="42">
        <v>5163</v>
      </c>
      <c r="D100" s="43" t="s">
        <v>196</v>
      </c>
      <c r="E100" s="69" t="s">
        <v>47</v>
      </c>
      <c r="F100" s="172">
        <v>8</v>
      </c>
      <c r="G100" s="75">
        <v>2.4</v>
      </c>
      <c r="H100" s="75">
        <v>3</v>
      </c>
      <c r="I100" s="75">
        <v>3</v>
      </c>
      <c r="J100" s="65">
        <v>7</v>
      </c>
      <c r="K100" s="66">
        <v>3</v>
      </c>
      <c r="L100" s="68">
        <v>23</v>
      </c>
    </row>
    <row r="101" spans="1:12" x14ac:dyDescent="0.2">
      <c r="A101" s="467"/>
      <c r="B101" s="42">
        <v>5512</v>
      </c>
      <c r="C101" s="42">
        <v>5167</v>
      </c>
      <c r="D101" s="43" t="s">
        <v>186</v>
      </c>
      <c r="E101" s="69" t="s">
        <v>47</v>
      </c>
      <c r="F101" s="172"/>
      <c r="G101" s="75">
        <v>21.3</v>
      </c>
      <c r="H101" s="75"/>
      <c r="I101" s="75">
        <v>4</v>
      </c>
      <c r="J101" s="65">
        <v>5</v>
      </c>
      <c r="K101" s="66">
        <v>4</v>
      </c>
      <c r="L101" s="68">
        <v>6</v>
      </c>
    </row>
    <row r="102" spans="1:12" x14ac:dyDescent="0.2">
      <c r="A102" s="467"/>
      <c r="B102" s="42">
        <v>5512</v>
      </c>
      <c r="C102" s="42">
        <v>5169</v>
      </c>
      <c r="D102" s="43" t="s">
        <v>164</v>
      </c>
      <c r="E102" s="69" t="s">
        <v>47</v>
      </c>
      <c r="F102" s="172">
        <v>2.5</v>
      </c>
      <c r="G102" s="75">
        <v>2.2000000000000002</v>
      </c>
      <c r="H102" s="75">
        <v>3</v>
      </c>
      <c r="I102" s="75">
        <v>3</v>
      </c>
      <c r="J102" s="65">
        <v>4</v>
      </c>
      <c r="K102" s="66">
        <v>5</v>
      </c>
      <c r="L102" s="68">
        <v>17</v>
      </c>
    </row>
    <row r="103" spans="1:12" ht="13.5" thickBot="1" x14ac:dyDescent="0.25">
      <c r="A103" s="467"/>
      <c r="B103" s="42">
        <v>5512</v>
      </c>
      <c r="C103" s="42">
        <v>5171</v>
      </c>
      <c r="D103" s="43" t="s">
        <v>111</v>
      </c>
      <c r="E103" s="69" t="s">
        <v>47</v>
      </c>
      <c r="F103" s="172">
        <v>2</v>
      </c>
      <c r="G103" s="75">
        <v>200.4</v>
      </c>
      <c r="H103" s="75"/>
      <c r="I103" s="75"/>
      <c r="J103" s="65">
        <v>4</v>
      </c>
      <c r="K103" s="66">
        <v>5</v>
      </c>
      <c r="L103" s="68">
        <v>20</v>
      </c>
    </row>
    <row r="104" spans="1:12" ht="13.5" thickBot="1" x14ac:dyDescent="0.25">
      <c r="A104" s="300"/>
      <c r="B104" s="233">
        <v>5512</v>
      </c>
      <c r="C104" s="233"/>
      <c r="D104" s="234" t="s">
        <v>197</v>
      </c>
      <c r="E104" s="235" t="s">
        <v>47</v>
      </c>
      <c r="F104" s="247"/>
      <c r="G104" s="248"/>
      <c r="H104" s="248"/>
      <c r="I104" s="248"/>
      <c r="J104" s="249"/>
      <c r="K104" s="250"/>
      <c r="L104" s="251">
        <f>SUM(L95:L103)</f>
        <v>203.5</v>
      </c>
    </row>
    <row r="105" spans="1:12" ht="12.75" customHeight="1" x14ac:dyDescent="0.2">
      <c r="A105" s="475" t="s">
        <v>198</v>
      </c>
      <c r="B105" s="170">
        <v>6112</v>
      </c>
      <c r="C105" s="42">
        <v>5023</v>
      </c>
      <c r="D105" s="43" t="s">
        <v>199</v>
      </c>
      <c r="E105" s="69" t="s">
        <v>17</v>
      </c>
      <c r="F105" s="172">
        <v>710</v>
      </c>
      <c r="G105" s="75">
        <v>732.9</v>
      </c>
      <c r="H105" s="75">
        <v>720</v>
      </c>
      <c r="I105" s="75">
        <v>765</v>
      </c>
      <c r="J105" s="65">
        <v>1100</v>
      </c>
      <c r="K105" s="66">
        <v>1200</v>
      </c>
      <c r="L105" s="68">
        <v>1700</v>
      </c>
    </row>
    <row r="106" spans="1:12" hidden="1" x14ac:dyDescent="0.2">
      <c r="A106" s="467"/>
      <c r="B106" s="170">
        <v>6112</v>
      </c>
      <c r="C106" s="42">
        <v>5026</v>
      </c>
      <c r="D106" s="43" t="s">
        <v>200</v>
      </c>
      <c r="E106" s="69" t="s">
        <v>17</v>
      </c>
      <c r="F106" s="172"/>
      <c r="G106" s="75"/>
      <c r="H106" s="75"/>
      <c r="I106" s="75"/>
      <c r="J106" s="65"/>
      <c r="K106" s="66"/>
      <c r="L106" s="68">
        <v>0</v>
      </c>
    </row>
    <row r="107" spans="1:12" x14ac:dyDescent="0.2">
      <c r="A107" s="467"/>
      <c r="B107" s="170">
        <v>6112</v>
      </c>
      <c r="C107" s="42">
        <v>5031</v>
      </c>
      <c r="D107" s="43" t="s">
        <v>98</v>
      </c>
      <c r="E107" s="69" t="s">
        <v>17</v>
      </c>
      <c r="F107" s="172">
        <v>117</v>
      </c>
      <c r="G107" s="75">
        <v>116.2</v>
      </c>
      <c r="H107" s="75">
        <v>118</v>
      </c>
      <c r="I107" s="75">
        <v>125</v>
      </c>
      <c r="J107" s="65">
        <v>253</v>
      </c>
      <c r="K107" s="66">
        <v>276</v>
      </c>
      <c r="L107" s="68">
        <v>340</v>
      </c>
    </row>
    <row r="108" spans="1:12" x14ac:dyDescent="0.2">
      <c r="A108" s="467"/>
      <c r="B108" s="170">
        <v>6112</v>
      </c>
      <c r="C108" s="42">
        <v>5032</v>
      </c>
      <c r="D108" s="43" t="s">
        <v>99</v>
      </c>
      <c r="E108" s="69" t="s">
        <v>17</v>
      </c>
      <c r="F108" s="172"/>
      <c r="G108" s="75"/>
      <c r="H108" s="75"/>
      <c r="I108" s="75"/>
      <c r="J108" s="65"/>
      <c r="K108" s="66"/>
      <c r="L108" s="68">
        <v>150</v>
      </c>
    </row>
    <row r="109" spans="1:12" x14ac:dyDescent="0.2">
      <c r="A109" s="467"/>
      <c r="B109" s="170">
        <v>6112</v>
      </c>
      <c r="C109" s="42">
        <v>5162</v>
      </c>
      <c r="D109" s="43" t="s">
        <v>106</v>
      </c>
      <c r="E109" s="69" t="s">
        <v>17</v>
      </c>
      <c r="F109" s="172"/>
      <c r="G109" s="75"/>
      <c r="H109" s="75"/>
      <c r="I109" s="75"/>
      <c r="J109" s="65"/>
      <c r="K109" s="66"/>
      <c r="L109" s="68">
        <v>20</v>
      </c>
    </row>
    <row r="110" spans="1:12" x14ac:dyDescent="0.2">
      <c r="A110" s="467"/>
      <c r="B110" s="170">
        <v>6112</v>
      </c>
      <c r="C110" s="42">
        <v>5167</v>
      </c>
      <c r="D110" s="43" t="s">
        <v>186</v>
      </c>
      <c r="E110" s="69" t="s">
        <v>17</v>
      </c>
      <c r="F110" s="172"/>
      <c r="G110" s="75"/>
      <c r="H110" s="75"/>
      <c r="I110" s="75"/>
      <c r="J110" s="65"/>
      <c r="K110" s="66"/>
      <c r="L110" s="68">
        <v>10</v>
      </c>
    </row>
    <row r="111" spans="1:12" x14ac:dyDescent="0.2">
      <c r="A111" s="467"/>
      <c r="B111" s="170">
        <v>6112</v>
      </c>
      <c r="C111" s="42">
        <v>5173</v>
      </c>
      <c r="D111" s="43" t="s">
        <v>201</v>
      </c>
      <c r="E111" s="69" t="s">
        <v>17</v>
      </c>
      <c r="F111" s="172"/>
      <c r="G111" s="75"/>
      <c r="H111" s="75"/>
      <c r="I111" s="75"/>
      <c r="J111" s="65"/>
      <c r="K111" s="66"/>
      <c r="L111" s="68">
        <v>30</v>
      </c>
    </row>
    <row r="112" spans="1:12" x14ac:dyDescent="0.2">
      <c r="A112" s="467"/>
      <c r="B112" s="170">
        <v>6112</v>
      </c>
      <c r="C112" s="42">
        <v>5175</v>
      </c>
      <c r="D112" s="43" t="s">
        <v>202</v>
      </c>
      <c r="E112" s="69" t="s">
        <v>17</v>
      </c>
      <c r="F112" s="172"/>
      <c r="G112" s="75"/>
      <c r="H112" s="75"/>
      <c r="I112" s="75"/>
      <c r="J112" s="65"/>
      <c r="K112" s="66"/>
      <c r="L112" s="68">
        <v>10</v>
      </c>
    </row>
    <row r="113" spans="1:12" x14ac:dyDescent="0.2">
      <c r="A113" s="467"/>
      <c r="B113" s="170">
        <v>6112</v>
      </c>
      <c r="C113" s="42">
        <v>5179</v>
      </c>
      <c r="D113" s="43" t="s">
        <v>203</v>
      </c>
      <c r="E113" s="69" t="s">
        <v>17</v>
      </c>
      <c r="F113" s="172"/>
      <c r="G113" s="75"/>
      <c r="H113" s="75"/>
      <c r="I113" s="75"/>
      <c r="J113" s="65"/>
      <c r="K113" s="66"/>
      <c r="L113" s="68">
        <v>10</v>
      </c>
    </row>
    <row r="114" spans="1:12" ht="13.5" thickBot="1" x14ac:dyDescent="0.25">
      <c r="A114" s="468"/>
      <c r="B114" s="173">
        <v>6112</v>
      </c>
      <c r="C114" s="174">
        <v>5424</v>
      </c>
      <c r="D114" s="175" t="s">
        <v>112</v>
      </c>
      <c r="E114" s="176" t="s">
        <v>17</v>
      </c>
      <c r="F114" s="177">
        <v>41</v>
      </c>
      <c r="G114" s="178">
        <v>40.200000000000003</v>
      </c>
      <c r="H114" s="178">
        <v>43</v>
      </c>
      <c r="I114" s="178">
        <v>50</v>
      </c>
      <c r="J114" s="179">
        <v>88</v>
      </c>
      <c r="K114" s="180">
        <v>96</v>
      </c>
      <c r="L114" s="181">
        <v>10</v>
      </c>
    </row>
    <row r="115" spans="1:12" ht="13.5" thickBot="1" x14ac:dyDescent="0.25">
      <c r="A115" s="182"/>
      <c r="B115" s="183">
        <v>6112</v>
      </c>
      <c r="C115" s="183"/>
      <c r="D115" s="185" t="s">
        <v>204</v>
      </c>
      <c r="E115" s="186" t="s">
        <v>17</v>
      </c>
      <c r="F115" s="288"/>
      <c r="G115" s="289"/>
      <c r="H115" s="289"/>
      <c r="I115" s="289"/>
      <c r="J115" s="290"/>
      <c r="K115" s="291"/>
      <c r="L115" s="191">
        <f>SUM(L105:L114)</f>
        <v>2280</v>
      </c>
    </row>
    <row r="116" spans="1:12" ht="12.75" customHeight="1" x14ac:dyDescent="0.2">
      <c r="A116" s="475" t="s">
        <v>205</v>
      </c>
      <c r="B116" s="227">
        <v>6171</v>
      </c>
      <c r="C116" s="209">
        <v>5011</v>
      </c>
      <c r="D116" s="210" t="s">
        <v>206</v>
      </c>
      <c r="E116" s="230" t="s">
        <v>17</v>
      </c>
      <c r="F116" s="279">
        <v>1900</v>
      </c>
      <c r="G116" s="280">
        <v>1894</v>
      </c>
      <c r="H116" s="280">
        <v>1950</v>
      </c>
      <c r="I116" s="280">
        <v>2200</v>
      </c>
      <c r="J116" s="281">
        <v>2350</v>
      </c>
      <c r="K116" s="282">
        <v>2400</v>
      </c>
      <c r="L116" s="283">
        <v>3100</v>
      </c>
    </row>
    <row r="117" spans="1:12" x14ac:dyDescent="0.2">
      <c r="A117" s="467"/>
      <c r="B117" s="170">
        <v>6171</v>
      </c>
      <c r="C117" s="42">
        <v>5021</v>
      </c>
      <c r="D117" s="43" t="s">
        <v>97</v>
      </c>
      <c r="E117" s="69" t="s">
        <v>17</v>
      </c>
      <c r="F117" s="172">
        <v>80</v>
      </c>
      <c r="G117" s="75">
        <v>67.900000000000006</v>
      </c>
      <c r="H117" s="75">
        <v>80</v>
      </c>
      <c r="I117" s="75">
        <v>80</v>
      </c>
      <c r="J117" s="65">
        <v>50</v>
      </c>
      <c r="K117" s="66">
        <v>80</v>
      </c>
      <c r="L117" s="68">
        <v>450</v>
      </c>
    </row>
    <row r="118" spans="1:12" x14ac:dyDescent="0.2">
      <c r="A118" s="467"/>
      <c r="B118" s="170">
        <v>6171</v>
      </c>
      <c r="C118" s="42">
        <v>5031</v>
      </c>
      <c r="D118" s="43" t="s">
        <v>98</v>
      </c>
      <c r="E118" s="69" t="s">
        <v>17</v>
      </c>
      <c r="F118" s="172">
        <v>494</v>
      </c>
      <c r="G118" s="75">
        <v>499.2</v>
      </c>
      <c r="H118" s="75">
        <v>507</v>
      </c>
      <c r="I118" s="75">
        <v>570</v>
      </c>
      <c r="J118" s="65">
        <v>611</v>
      </c>
      <c r="K118" s="66">
        <v>624</v>
      </c>
      <c r="L118" s="68">
        <v>800</v>
      </c>
    </row>
    <row r="119" spans="1:12" x14ac:dyDescent="0.2">
      <c r="A119" s="467"/>
      <c r="B119" s="170">
        <v>6171</v>
      </c>
      <c r="C119" s="42">
        <v>5032</v>
      </c>
      <c r="D119" s="43" t="s">
        <v>99</v>
      </c>
      <c r="E119" s="69" t="s">
        <v>17</v>
      </c>
      <c r="F119" s="172">
        <v>171</v>
      </c>
      <c r="G119" s="75">
        <v>172.8</v>
      </c>
      <c r="H119" s="75">
        <v>176</v>
      </c>
      <c r="I119" s="75">
        <v>200</v>
      </c>
      <c r="J119" s="65">
        <v>211</v>
      </c>
      <c r="K119" s="66">
        <v>216</v>
      </c>
      <c r="L119" s="68">
        <v>290</v>
      </c>
    </row>
    <row r="120" spans="1:12" x14ac:dyDescent="0.2">
      <c r="A120" s="467"/>
      <c r="B120" s="170">
        <v>6171</v>
      </c>
      <c r="C120" s="42">
        <v>5038</v>
      </c>
      <c r="D120" s="43" t="s">
        <v>207</v>
      </c>
      <c r="E120" s="69" t="s">
        <v>17</v>
      </c>
      <c r="F120" s="172">
        <v>15</v>
      </c>
      <c r="G120" s="75">
        <v>13</v>
      </c>
      <c r="H120" s="75">
        <v>17</v>
      </c>
      <c r="I120" s="75">
        <v>20</v>
      </c>
      <c r="J120" s="65">
        <v>20</v>
      </c>
      <c r="K120" s="66">
        <v>23</v>
      </c>
      <c r="L120" s="68">
        <v>20</v>
      </c>
    </row>
    <row r="121" spans="1:12" x14ac:dyDescent="0.2">
      <c r="A121" s="467"/>
      <c r="B121" s="170">
        <v>6171</v>
      </c>
      <c r="C121" s="42">
        <v>5136</v>
      </c>
      <c r="D121" s="43" t="s">
        <v>208</v>
      </c>
      <c r="E121" s="69" t="s">
        <v>17</v>
      </c>
      <c r="F121" s="172">
        <v>25</v>
      </c>
      <c r="G121" s="75">
        <v>25</v>
      </c>
      <c r="H121" s="75">
        <v>25</v>
      </c>
      <c r="I121" s="75">
        <v>25</v>
      </c>
      <c r="J121" s="65">
        <v>25</v>
      </c>
      <c r="K121" s="66">
        <v>22</v>
      </c>
      <c r="L121" s="68">
        <v>10</v>
      </c>
    </row>
    <row r="122" spans="1:12" x14ac:dyDescent="0.2">
      <c r="A122" s="467"/>
      <c r="B122" s="170">
        <v>6171</v>
      </c>
      <c r="C122" s="42">
        <v>5137</v>
      </c>
      <c r="D122" s="43" t="s">
        <v>102</v>
      </c>
      <c r="E122" s="69" t="s">
        <v>17</v>
      </c>
      <c r="F122" s="172">
        <v>90</v>
      </c>
      <c r="G122" s="75">
        <v>338.5</v>
      </c>
      <c r="H122" s="75">
        <v>90</v>
      </c>
      <c r="I122" s="75">
        <v>170</v>
      </c>
      <c r="J122" s="65">
        <v>100</v>
      </c>
      <c r="K122" s="66">
        <v>110</v>
      </c>
      <c r="L122" s="68">
        <v>200</v>
      </c>
    </row>
    <row r="123" spans="1:12" x14ac:dyDescent="0.2">
      <c r="A123" s="467"/>
      <c r="B123" s="170">
        <v>6171</v>
      </c>
      <c r="C123" s="42">
        <v>5139</v>
      </c>
      <c r="D123" s="43" t="s">
        <v>103</v>
      </c>
      <c r="E123" s="69" t="s">
        <v>17</v>
      </c>
      <c r="F123" s="172">
        <v>90</v>
      </c>
      <c r="G123" s="75">
        <v>94.8</v>
      </c>
      <c r="H123" s="75">
        <v>92</v>
      </c>
      <c r="I123" s="75">
        <v>140</v>
      </c>
      <c r="J123" s="65">
        <v>65</v>
      </c>
      <c r="K123" s="66">
        <v>70</v>
      </c>
      <c r="L123" s="68">
        <v>200</v>
      </c>
    </row>
    <row r="124" spans="1:12" x14ac:dyDescent="0.2">
      <c r="A124" s="467"/>
      <c r="B124" s="170">
        <v>6171</v>
      </c>
      <c r="C124" s="42">
        <v>5151</v>
      </c>
      <c r="D124" s="43" t="s">
        <v>194</v>
      </c>
      <c r="E124" s="69" t="s">
        <v>17</v>
      </c>
      <c r="F124" s="172">
        <v>5</v>
      </c>
      <c r="G124" s="75">
        <v>4.2</v>
      </c>
      <c r="H124" s="75">
        <v>6</v>
      </c>
      <c r="I124" s="75">
        <v>6</v>
      </c>
      <c r="J124" s="65">
        <v>15</v>
      </c>
      <c r="K124" s="66">
        <v>14</v>
      </c>
      <c r="L124" s="68">
        <v>10</v>
      </c>
    </row>
    <row r="125" spans="1:12" x14ac:dyDescent="0.2">
      <c r="A125" s="467"/>
      <c r="B125" s="170">
        <v>6171</v>
      </c>
      <c r="C125" s="42">
        <v>5153</v>
      </c>
      <c r="D125" s="43" t="s">
        <v>209</v>
      </c>
      <c r="E125" s="69" t="s">
        <v>17</v>
      </c>
      <c r="F125" s="172">
        <v>50</v>
      </c>
      <c r="G125" s="75">
        <v>73.099999999999994</v>
      </c>
      <c r="H125" s="75">
        <v>100</v>
      </c>
      <c r="I125" s="75">
        <v>100</v>
      </c>
      <c r="J125" s="65">
        <v>90</v>
      </c>
      <c r="K125" s="66">
        <v>100</v>
      </c>
      <c r="L125" s="68">
        <v>70</v>
      </c>
    </row>
    <row r="126" spans="1:12" x14ac:dyDescent="0.2">
      <c r="A126" s="467"/>
      <c r="B126" s="170">
        <v>6171</v>
      </c>
      <c r="C126" s="42">
        <v>5154</v>
      </c>
      <c r="D126" s="43" t="s">
        <v>195</v>
      </c>
      <c r="E126" s="69" t="s">
        <v>17</v>
      </c>
      <c r="F126" s="172">
        <v>45</v>
      </c>
      <c r="G126" s="75">
        <v>61.5</v>
      </c>
      <c r="H126" s="75">
        <v>60</v>
      </c>
      <c r="I126" s="75">
        <v>70</v>
      </c>
      <c r="J126" s="65">
        <v>100</v>
      </c>
      <c r="K126" s="66">
        <v>120</v>
      </c>
      <c r="L126" s="68">
        <v>70</v>
      </c>
    </row>
    <row r="127" spans="1:12" x14ac:dyDescent="0.2">
      <c r="A127" s="467"/>
      <c r="B127" s="170">
        <v>6171</v>
      </c>
      <c r="C127" s="42">
        <v>5156</v>
      </c>
      <c r="D127" s="43" t="s">
        <v>181</v>
      </c>
      <c r="E127" s="69" t="s">
        <v>17</v>
      </c>
      <c r="F127" s="172"/>
      <c r="G127" s="75"/>
      <c r="H127" s="75"/>
      <c r="I127" s="75"/>
      <c r="J127" s="65"/>
      <c r="K127" s="66"/>
      <c r="L127" s="68">
        <v>20</v>
      </c>
    </row>
    <row r="128" spans="1:12" x14ac:dyDescent="0.2">
      <c r="A128" s="467"/>
      <c r="B128" s="170">
        <v>6171</v>
      </c>
      <c r="C128" s="42">
        <v>5161</v>
      </c>
      <c r="D128" s="43" t="s">
        <v>210</v>
      </c>
      <c r="E128" s="69" t="s">
        <v>17</v>
      </c>
      <c r="F128" s="172">
        <v>25</v>
      </c>
      <c r="G128" s="75">
        <v>13.4</v>
      </c>
      <c r="H128" s="75">
        <v>30</v>
      </c>
      <c r="I128" s="75">
        <v>25</v>
      </c>
      <c r="J128" s="65">
        <v>25</v>
      </c>
      <c r="K128" s="66">
        <v>22</v>
      </c>
      <c r="L128" s="68">
        <v>20</v>
      </c>
    </row>
    <row r="129" spans="1:20" x14ac:dyDescent="0.2">
      <c r="A129" s="467"/>
      <c r="B129" s="170">
        <v>6171</v>
      </c>
      <c r="C129" s="42">
        <v>5162</v>
      </c>
      <c r="D129" s="43" t="s">
        <v>106</v>
      </c>
      <c r="E129" s="69" t="s">
        <v>17</v>
      </c>
      <c r="F129" s="172">
        <v>150</v>
      </c>
      <c r="G129" s="75">
        <v>115</v>
      </c>
      <c r="H129" s="75">
        <v>155</v>
      </c>
      <c r="I129" s="75">
        <v>140</v>
      </c>
      <c r="J129" s="65">
        <v>110</v>
      </c>
      <c r="K129" s="66">
        <v>140</v>
      </c>
      <c r="L129" s="68">
        <v>50</v>
      </c>
    </row>
    <row r="130" spans="1:20" x14ac:dyDescent="0.2">
      <c r="A130" s="467"/>
      <c r="B130" s="170">
        <v>6171</v>
      </c>
      <c r="C130" s="42">
        <v>5163</v>
      </c>
      <c r="D130" s="43" t="s">
        <v>211</v>
      </c>
      <c r="E130" s="69" t="s">
        <v>17</v>
      </c>
      <c r="F130" s="172">
        <v>40</v>
      </c>
      <c r="G130" s="75">
        <v>78</v>
      </c>
      <c r="H130" s="75">
        <v>42</v>
      </c>
      <c r="I130" s="75">
        <v>142</v>
      </c>
      <c r="J130" s="65">
        <v>110</v>
      </c>
      <c r="K130" s="66">
        <v>110</v>
      </c>
      <c r="L130" s="68">
        <v>140</v>
      </c>
    </row>
    <row r="131" spans="1:20" x14ac:dyDescent="0.2">
      <c r="A131" s="467"/>
      <c r="B131" s="170">
        <v>6171</v>
      </c>
      <c r="C131" s="42">
        <v>5164</v>
      </c>
      <c r="D131" s="43" t="s">
        <v>212</v>
      </c>
      <c r="E131" s="69" t="s">
        <v>17</v>
      </c>
      <c r="F131" s="172"/>
      <c r="G131" s="75"/>
      <c r="H131" s="75"/>
      <c r="I131" s="75"/>
      <c r="J131" s="65"/>
      <c r="K131" s="66"/>
      <c r="L131" s="68">
        <v>120</v>
      </c>
    </row>
    <row r="132" spans="1:20" x14ac:dyDescent="0.2">
      <c r="A132" s="467"/>
      <c r="B132" s="170">
        <v>6171</v>
      </c>
      <c r="C132" s="42">
        <v>5166</v>
      </c>
      <c r="D132" s="43" t="s">
        <v>213</v>
      </c>
      <c r="E132" s="69" t="s">
        <v>17</v>
      </c>
      <c r="F132" s="172">
        <v>600</v>
      </c>
      <c r="G132" s="75">
        <v>392</v>
      </c>
      <c r="H132" s="75">
        <v>650</v>
      </c>
      <c r="I132" s="75">
        <v>300</v>
      </c>
      <c r="J132" s="65">
        <v>50</v>
      </c>
      <c r="K132" s="66">
        <v>50</v>
      </c>
      <c r="L132" s="68">
        <v>400</v>
      </c>
      <c r="T132" s="46"/>
    </row>
    <row r="133" spans="1:20" x14ac:dyDescent="0.2">
      <c r="A133" s="467"/>
      <c r="B133" s="170">
        <v>6171</v>
      </c>
      <c r="C133" s="42">
        <v>5167</v>
      </c>
      <c r="D133" s="43" t="s">
        <v>109</v>
      </c>
      <c r="E133" s="69" t="s">
        <v>17</v>
      </c>
      <c r="F133" s="172">
        <v>65</v>
      </c>
      <c r="G133" s="75">
        <v>38.299999999999997</v>
      </c>
      <c r="H133" s="75">
        <v>67</v>
      </c>
      <c r="I133" s="75">
        <v>65</v>
      </c>
      <c r="J133" s="65">
        <v>60</v>
      </c>
      <c r="K133" s="66">
        <v>70</v>
      </c>
      <c r="L133" s="68">
        <v>25</v>
      </c>
    </row>
    <row r="134" spans="1:20" x14ac:dyDescent="0.2">
      <c r="A134" s="467"/>
      <c r="B134" s="170">
        <v>6171</v>
      </c>
      <c r="C134" s="42">
        <v>5168</v>
      </c>
      <c r="D134" s="43" t="s">
        <v>214</v>
      </c>
      <c r="E134" s="69" t="s">
        <v>17</v>
      </c>
      <c r="F134" s="172"/>
      <c r="G134" s="75"/>
      <c r="H134" s="75"/>
      <c r="I134" s="75"/>
      <c r="J134" s="65">
        <v>100</v>
      </c>
      <c r="K134" s="66">
        <v>100</v>
      </c>
      <c r="L134" s="68">
        <v>600</v>
      </c>
    </row>
    <row r="135" spans="1:20" x14ac:dyDescent="0.2">
      <c r="A135" s="467"/>
      <c r="B135" s="170">
        <v>6171</v>
      </c>
      <c r="C135" s="42">
        <v>5169</v>
      </c>
      <c r="D135" s="43" t="s">
        <v>164</v>
      </c>
      <c r="E135" s="69" t="s">
        <v>17</v>
      </c>
      <c r="F135" s="172">
        <v>150</v>
      </c>
      <c r="G135" s="75">
        <v>226.5</v>
      </c>
      <c r="H135" s="75">
        <v>170</v>
      </c>
      <c r="I135" s="75">
        <v>220</v>
      </c>
      <c r="J135" s="65">
        <v>335</v>
      </c>
      <c r="K135" s="66">
        <v>310</v>
      </c>
      <c r="L135" s="68">
        <v>400</v>
      </c>
    </row>
    <row r="136" spans="1:20" x14ac:dyDescent="0.2">
      <c r="A136" s="467"/>
      <c r="B136" s="170">
        <v>6171</v>
      </c>
      <c r="C136" s="42">
        <v>5171</v>
      </c>
      <c r="D136" s="43" t="s">
        <v>111</v>
      </c>
      <c r="E136" s="69" t="s">
        <v>17</v>
      </c>
      <c r="F136" s="172">
        <v>3278</v>
      </c>
      <c r="G136" s="75">
        <v>315.2</v>
      </c>
      <c r="H136" s="75">
        <v>220</v>
      </c>
      <c r="I136" s="75">
        <v>200</v>
      </c>
      <c r="J136" s="65">
        <v>110</v>
      </c>
      <c r="K136" s="66">
        <v>120</v>
      </c>
      <c r="L136" s="68">
        <v>150</v>
      </c>
    </row>
    <row r="137" spans="1:20" x14ac:dyDescent="0.2">
      <c r="A137" s="467"/>
      <c r="B137" s="170">
        <v>6171</v>
      </c>
      <c r="C137" s="42">
        <v>5172</v>
      </c>
      <c r="D137" s="43" t="s">
        <v>215</v>
      </c>
      <c r="E137" s="69" t="s">
        <v>17</v>
      </c>
      <c r="F137" s="172"/>
      <c r="G137" s="75">
        <v>17</v>
      </c>
      <c r="H137" s="75"/>
      <c r="I137" s="75">
        <v>32</v>
      </c>
      <c r="J137" s="65">
        <v>10</v>
      </c>
      <c r="K137" s="66">
        <v>10</v>
      </c>
      <c r="L137" s="68">
        <v>20</v>
      </c>
    </row>
    <row r="138" spans="1:20" x14ac:dyDescent="0.2">
      <c r="A138" s="467"/>
      <c r="B138" s="170">
        <v>6171</v>
      </c>
      <c r="C138" s="42">
        <v>5173</v>
      </c>
      <c r="D138" s="43" t="s">
        <v>201</v>
      </c>
      <c r="E138" s="69" t="s">
        <v>17</v>
      </c>
      <c r="F138" s="172">
        <v>10</v>
      </c>
      <c r="G138" s="75">
        <v>1.5</v>
      </c>
      <c r="H138" s="75">
        <v>10</v>
      </c>
      <c r="I138" s="75">
        <v>10</v>
      </c>
      <c r="J138" s="65">
        <v>10</v>
      </c>
      <c r="K138" s="66">
        <v>10</v>
      </c>
      <c r="L138" s="68">
        <v>15</v>
      </c>
    </row>
    <row r="139" spans="1:20" x14ac:dyDescent="0.2">
      <c r="A139" s="467"/>
      <c r="B139" s="170">
        <v>6171</v>
      </c>
      <c r="C139" s="42">
        <v>5175</v>
      </c>
      <c r="D139" s="43" t="s">
        <v>202</v>
      </c>
      <c r="E139" s="69" t="s">
        <v>17</v>
      </c>
      <c r="F139" s="172">
        <v>15</v>
      </c>
      <c r="G139" s="75">
        <v>17.899999999999999</v>
      </c>
      <c r="H139" s="75">
        <v>20</v>
      </c>
      <c r="I139" s="75">
        <v>25</v>
      </c>
      <c r="J139" s="65">
        <v>20</v>
      </c>
      <c r="K139" s="66">
        <v>20</v>
      </c>
      <c r="L139" s="68">
        <v>40</v>
      </c>
    </row>
    <row r="140" spans="1:20" x14ac:dyDescent="0.2">
      <c r="A140" s="467"/>
      <c r="B140" s="170">
        <v>6171</v>
      </c>
      <c r="C140" s="42">
        <v>5192</v>
      </c>
      <c r="D140" s="43" t="s">
        <v>216</v>
      </c>
      <c r="E140" s="69" t="s">
        <v>17</v>
      </c>
      <c r="F140" s="172"/>
      <c r="G140" s="75"/>
      <c r="H140" s="75"/>
      <c r="I140" s="75"/>
      <c r="J140" s="65"/>
      <c r="K140" s="66"/>
      <c r="L140" s="68">
        <v>10</v>
      </c>
    </row>
    <row r="141" spans="1:20" x14ac:dyDescent="0.2">
      <c r="A141" s="467"/>
      <c r="B141" s="170">
        <v>6171</v>
      </c>
      <c r="C141" s="42">
        <v>5194</v>
      </c>
      <c r="D141" s="43" t="s">
        <v>217</v>
      </c>
      <c r="E141" s="69" t="s">
        <v>17</v>
      </c>
      <c r="F141" s="172">
        <v>30</v>
      </c>
      <c r="G141" s="75">
        <v>17.7</v>
      </c>
      <c r="H141" s="75">
        <v>35</v>
      </c>
      <c r="I141" s="75">
        <v>41.7</v>
      </c>
      <c r="J141" s="65">
        <v>40</v>
      </c>
      <c r="K141" s="66">
        <v>35</v>
      </c>
      <c r="L141" s="68">
        <v>25</v>
      </c>
    </row>
    <row r="142" spans="1:20" x14ac:dyDescent="0.2">
      <c r="A142" s="467"/>
      <c r="B142" s="170">
        <v>6171</v>
      </c>
      <c r="C142" s="42">
        <v>5361</v>
      </c>
      <c r="D142" s="43" t="s">
        <v>218</v>
      </c>
      <c r="E142" s="69" t="s">
        <v>17</v>
      </c>
      <c r="F142" s="172">
        <v>4</v>
      </c>
      <c r="G142" s="75">
        <v>3</v>
      </c>
      <c r="H142" s="75">
        <v>3.5</v>
      </c>
      <c r="I142" s="75">
        <v>3.5</v>
      </c>
      <c r="J142" s="65">
        <v>5</v>
      </c>
      <c r="K142" s="66">
        <v>3</v>
      </c>
      <c r="L142" s="68">
        <v>3</v>
      </c>
    </row>
    <row r="143" spans="1:20" x14ac:dyDescent="0.2">
      <c r="A143" s="467"/>
      <c r="B143" s="170">
        <v>6171</v>
      </c>
      <c r="C143" s="42">
        <v>5365</v>
      </c>
      <c r="D143" s="43" t="s">
        <v>219</v>
      </c>
      <c r="E143" s="69" t="s">
        <v>17</v>
      </c>
      <c r="F143" s="172"/>
      <c r="G143" s="75"/>
      <c r="H143" s="75"/>
      <c r="I143" s="75"/>
      <c r="J143" s="65"/>
      <c r="K143" s="66"/>
      <c r="L143" s="68">
        <v>2</v>
      </c>
    </row>
    <row r="144" spans="1:20" x14ac:dyDescent="0.2">
      <c r="A144" s="467"/>
      <c r="B144" s="170">
        <v>6171</v>
      </c>
      <c r="C144" s="42">
        <v>5424</v>
      </c>
      <c r="D144" s="43" t="s">
        <v>112</v>
      </c>
      <c r="E144" s="69" t="s">
        <v>17</v>
      </c>
      <c r="F144" s="172"/>
      <c r="G144" s="75"/>
      <c r="H144" s="75"/>
      <c r="I144" s="75"/>
      <c r="J144" s="65"/>
      <c r="K144" s="66"/>
      <c r="L144" s="68">
        <v>25</v>
      </c>
    </row>
    <row r="145" spans="1:12" x14ac:dyDescent="0.2">
      <c r="A145" s="467"/>
      <c r="B145" s="170">
        <v>6171</v>
      </c>
      <c r="C145" s="42">
        <v>5901</v>
      </c>
      <c r="D145" s="43" t="s">
        <v>220</v>
      </c>
      <c r="E145" s="69" t="s">
        <v>17</v>
      </c>
      <c r="F145" s="172"/>
      <c r="G145" s="75"/>
      <c r="H145" s="75"/>
      <c r="I145" s="75"/>
      <c r="J145" s="65"/>
      <c r="K145" s="66"/>
      <c r="L145" s="68">
        <v>50</v>
      </c>
    </row>
    <row r="146" spans="1:12" ht="12.75" customHeight="1" x14ac:dyDescent="0.2">
      <c r="A146" s="467"/>
      <c r="B146" s="170">
        <v>6171</v>
      </c>
      <c r="C146" s="42">
        <v>5901</v>
      </c>
      <c r="D146" s="301" t="s">
        <v>221</v>
      </c>
      <c r="E146" s="69" t="s">
        <v>17</v>
      </c>
      <c r="F146" s="172"/>
      <c r="G146" s="75"/>
      <c r="H146" s="75"/>
      <c r="I146" s="75"/>
      <c r="J146" s="65"/>
      <c r="K146" s="66"/>
      <c r="L146" s="68">
        <v>200</v>
      </c>
    </row>
    <row r="147" spans="1:12" ht="12.75" customHeight="1" x14ac:dyDescent="0.2">
      <c r="A147" s="467"/>
      <c r="B147" s="170">
        <v>6171</v>
      </c>
      <c r="C147" s="42">
        <v>5901</v>
      </c>
      <c r="D147" s="301" t="s">
        <v>249</v>
      </c>
      <c r="E147" s="69" t="s">
        <v>248</v>
      </c>
      <c r="F147" s="172"/>
      <c r="G147" s="75"/>
      <c r="H147" s="75"/>
      <c r="I147" s="75"/>
      <c r="J147" s="65"/>
      <c r="K147" s="66"/>
      <c r="L147" s="68">
        <v>100</v>
      </c>
    </row>
    <row r="148" spans="1:12" ht="13.5" thickBot="1" x14ac:dyDescent="0.25">
      <c r="A148" s="467"/>
      <c r="B148" s="170">
        <v>6171</v>
      </c>
      <c r="C148" s="42">
        <v>5901</v>
      </c>
      <c r="D148" s="43" t="s">
        <v>222</v>
      </c>
      <c r="E148" s="69" t="s">
        <v>17</v>
      </c>
      <c r="F148" s="172"/>
      <c r="G148" s="75"/>
      <c r="H148" s="75"/>
      <c r="I148" s="75"/>
      <c r="J148" s="65"/>
      <c r="K148" s="66"/>
      <c r="L148" s="68">
        <v>1000</v>
      </c>
    </row>
    <row r="149" spans="1:12" ht="13.5" thickBot="1" x14ac:dyDescent="0.25">
      <c r="A149" s="300"/>
      <c r="B149" s="220">
        <v>6171</v>
      </c>
      <c r="C149" s="220"/>
      <c r="D149" s="222" t="s">
        <v>223</v>
      </c>
      <c r="E149" s="229" t="s">
        <v>17</v>
      </c>
      <c r="F149" s="302"/>
      <c r="G149" s="303"/>
      <c r="H149" s="303"/>
      <c r="I149" s="303"/>
      <c r="J149" s="304"/>
      <c r="K149" s="305"/>
      <c r="L149" s="306">
        <f>SUM(L116:L148)</f>
        <v>8635</v>
      </c>
    </row>
    <row r="150" spans="1:12" ht="13.5" thickBot="1" x14ac:dyDescent="0.25">
      <c r="A150" s="307" t="s">
        <v>224</v>
      </c>
      <c r="B150" s="308">
        <v>6310</v>
      </c>
      <c r="C150" s="193">
        <v>5163</v>
      </c>
      <c r="D150" s="194" t="s">
        <v>225</v>
      </c>
      <c r="E150" s="272" t="s">
        <v>52</v>
      </c>
      <c r="F150" s="196">
        <v>15</v>
      </c>
      <c r="G150" s="197">
        <v>12.8</v>
      </c>
      <c r="H150" s="197">
        <v>18</v>
      </c>
      <c r="I150" s="197">
        <v>18</v>
      </c>
      <c r="J150" s="198">
        <v>15</v>
      </c>
      <c r="K150" s="199">
        <v>18</v>
      </c>
      <c r="L150" s="200">
        <v>17</v>
      </c>
    </row>
    <row r="151" spans="1:12" ht="13.5" thickBot="1" x14ac:dyDescent="0.25">
      <c r="A151" s="309"/>
      <c r="B151" s="233">
        <v>6310</v>
      </c>
      <c r="C151" s="233"/>
      <c r="D151" s="234" t="s">
        <v>226</v>
      </c>
      <c r="E151" s="235" t="s">
        <v>52</v>
      </c>
      <c r="F151" s="247"/>
      <c r="G151" s="248"/>
      <c r="H151" s="248"/>
      <c r="I151" s="248"/>
      <c r="J151" s="249"/>
      <c r="K151" s="250"/>
      <c r="L151" s="251">
        <f>SUM(L150)</f>
        <v>17</v>
      </c>
    </row>
    <row r="152" spans="1:12" ht="15.75" thickBot="1" x14ac:dyDescent="0.3">
      <c r="A152" s="310"/>
      <c r="B152" s="485" t="s">
        <v>227</v>
      </c>
      <c r="C152" s="485"/>
      <c r="D152" s="485"/>
      <c r="E152" s="486"/>
      <c r="F152" s="71">
        <f t="shared" ref="F152:K152" si="0">SUM(F3:F150)</f>
        <v>12403</v>
      </c>
      <c r="G152" s="70">
        <f t="shared" si="0"/>
        <v>10628.169999999996</v>
      </c>
      <c r="H152" s="70">
        <f t="shared" si="0"/>
        <v>8032</v>
      </c>
      <c r="I152" s="70">
        <f t="shared" si="0"/>
        <v>9939.7000000000007</v>
      </c>
      <c r="J152" s="70">
        <f t="shared" si="0"/>
        <v>9921</v>
      </c>
      <c r="K152" s="71">
        <f t="shared" si="0"/>
        <v>10595</v>
      </c>
      <c r="L152" s="311">
        <f>L20+L22+L30+L36+L47+L54+L62+L65+L68+L70+L72+L80+L92+L104+L115+L149+L151+L49+L59+L94</f>
        <v>24601.1</v>
      </c>
    </row>
    <row r="153" spans="1:12" ht="12.75" customHeight="1" thickBot="1" x14ac:dyDescent="0.25">
      <c r="A153" s="312" t="s">
        <v>228</v>
      </c>
      <c r="B153" s="313">
        <v>3612</v>
      </c>
      <c r="C153" s="313">
        <v>6121</v>
      </c>
      <c r="D153" s="262" t="s">
        <v>229</v>
      </c>
      <c r="E153" s="314" t="s">
        <v>40</v>
      </c>
      <c r="F153" s="315"/>
      <c r="G153" s="315"/>
      <c r="H153" s="315"/>
      <c r="I153" s="315"/>
      <c r="J153" s="316"/>
      <c r="K153" s="316"/>
      <c r="L153" s="266">
        <v>2000</v>
      </c>
    </row>
    <row r="154" spans="1:12" ht="14.25" customHeight="1" thickBot="1" x14ac:dyDescent="0.25">
      <c r="A154" s="317"/>
      <c r="B154" s="317">
        <v>3612</v>
      </c>
      <c r="C154" s="317"/>
      <c r="D154" s="318" t="s">
        <v>230</v>
      </c>
      <c r="E154" s="319" t="s">
        <v>40</v>
      </c>
      <c r="F154" s="320"/>
      <c r="G154" s="320"/>
      <c r="H154" s="320"/>
      <c r="I154" s="320"/>
      <c r="J154" s="321"/>
      <c r="K154" s="321"/>
      <c r="L154" s="322">
        <f>L153</f>
        <v>2000</v>
      </c>
    </row>
    <row r="155" spans="1:12" ht="13.5" customHeight="1" thickBot="1" x14ac:dyDescent="0.25">
      <c r="A155" s="323" t="s">
        <v>231</v>
      </c>
      <c r="B155" s="324">
        <v>3613</v>
      </c>
      <c r="C155" s="324">
        <v>6121</v>
      </c>
      <c r="D155" s="253" t="s">
        <v>232</v>
      </c>
      <c r="E155" s="325" t="s">
        <v>40</v>
      </c>
      <c r="F155" s="58"/>
      <c r="G155" s="58"/>
      <c r="H155" s="58"/>
      <c r="I155" s="58"/>
      <c r="J155" s="254"/>
      <c r="K155" s="254"/>
      <c r="L155" s="61">
        <v>1400</v>
      </c>
    </row>
    <row r="156" spans="1:12" ht="13.5" thickBot="1" x14ac:dyDescent="0.25">
      <c r="A156" s="326"/>
      <c r="B156" s="233">
        <v>3612</v>
      </c>
      <c r="C156" s="259"/>
      <c r="D156" s="234" t="s">
        <v>233</v>
      </c>
      <c r="E156" s="235" t="s">
        <v>40</v>
      </c>
      <c r="F156" s="236"/>
      <c r="G156" s="236"/>
      <c r="H156" s="236"/>
      <c r="I156" s="236"/>
      <c r="J156" s="237"/>
      <c r="K156" s="237"/>
      <c r="L156" s="238">
        <f>SUM(L155:L155)</f>
        <v>1400</v>
      </c>
    </row>
    <row r="157" spans="1:12" ht="15.75" hidden="1" customHeight="1" x14ac:dyDescent="0.2">
      <c r="A157" s="327" t="s">
        <v>117</v>
      </c>
      <c r="B157" s="42">
        <v>3111</v>
      </c>
      <c r="C157" s="42">
        <v>6121</v>
      </c>
      <c r="D157" s="43" t="s">
        <v>234</v>
      </c>
      <c r="E157" s="69" t="s">
        <v>29</v>
      </c>
      <c r="F157" s="45"/>
      <c r="G157" s="45"/>
      <c r="H157" s="45"/>
      <c r="I157" s="45"/>
      <c r="J157" s="46"/>
      <c r="K157" s="46"/>
      <c r="L157" s="328">
        <v>0</v>
      </c>
    </row>
    <row r="158" spans="1:12" ht="12.75" hidden="1" customHeight="1" x14ac:dyDescent="0.2">
      <c r="A158" s="329"/>
      <c r="B158" s="330">
        <v>3111</v>
      </c>
      <c r="C158" s="331"/>
      <c r="D158" s="332" t="s">
        <v>125</v>
      </c>
      <c r="E158" s="333" t="s">
        <v>235</v>
      </c>
      <c r="F158" s="334"/>
      <c r="G158" s="334"/>
      <c r="H158" s="334"/>
      <c r="I158" s="334"/>
      <c r="J158" s="335"/>
      <c r="K158" s="335"/>
      <c r="L158" s="336">
        <f>SUM(L157)</f>
        <v>0</v>
      </c>
    </row>
    <row r="159" spans="1:12" ht="13.5" hidden="1" customHeight="1" x14ac:dyDescent="0.2">
      <c r="A159" s="260" t="s">
        <v>163</v>
      </c>
      <c r="B159" s="55">
        <v>3421</v>
      </c>
      <c r="C159" s="55">
        <v>6121</v>
      </c>
      <c r="D159" s="253" t="s">
        <v>236</v>
      </c>
      <c r="E159" s="57" t="s">
        <v>32</v>
      </c>
      <c r="F159" s="58"/>
      <c r="G159" s="58"/>
      <c r="H159" s="58"/>
      <c r="I159" s="58"/>
      <c r="J159" s="254"/>
      <c r="K159" s="254"/>
      <c r="L159" s="337">
        <v>0</v>
      </c>
    </row>
    <row r="160" spans="1:12" ht="13.5" hidden="1" customHeight="1" x14ac:dyDescent="0.2">
      <c r="A160" s="338"/>
      <c r="B160" s="202">
        <v>3421</v>
      </c>
      <c r="C160" s="256"/>
      <c r="D160" s="203" t="s">
        <v>237</v>
      </c>
      <c r="E160" s="257" t="s">
        <v>32</v>
      </c>
      <c r="F160" s="205"/>
      <c r="G160" s="205"/>
      <c r="H160" s="205"/>
      <c r="I160" s="205"/>
      <c r="J160" s="206"/>
      <c r="K160" s="206"/>
      <c r="L160" s="339">
        <f>L159</f>
        <v>0</v>
      </c>
    </row>
    <row r="161" spans="1:13" ht="12.75" customHeight="1" thickBot="1" x14ac:dyDescent="0.25">
      <c r="A161" s="340" t="s">
        <v>126</v>
      </c>
      <c r="B161" s="209">
        <v>3113</v>
      </c>
      <c r="C161" s="209">
        <v>6121</v>
      </c>
      <c r="D161" s="210" t="s">
        <v>238</v>
      </c>
      <c r="E161" s="230" t="s">
        <v>29</v>
      </c>
      <c r="F161" s="212">
        <v>5000</v>
      </c>
      <c r="G161" s="212"/>
      <c r="H161" s="212"/>
      <c r="I161" s="212"/>
      <c r="J161" s="213"/>
      <c r="K161" s="213"/>
      <c r="L161" s="341">
        <v>1071</v>
      </c>
      <c r="M161" s="87"/>
    </row>
    <row r="162" spans="1:13" ht="12.75" hidden="1" customHeight="1" x14ac:dyDescent="0.2">
      <c r="A162" s="342"/>
      <c r="B162" s="42">
        <v>3113</v>
      </c>
      <c r="C162" s="42">
        <v>6121</v>
      </c>
      <c r="D162" s="43" t="s">
        <v>239</v>
      </c>
      <c r="E162" s="69" t="s">
        <v>29</v>
      </c>
      <c r="F162" s="45"/>
      <c r="G162" s="45"/>
      <c r="H162" s="45"/>
      <c r="I162" s="45"/>
      <c r="J162" s="46"/>
      <c r="K162" s="46"/>
      <c r="L162" s="328" t="s">
        <v>240</v>
      </c>
      <c r="M162" s="87"/>
    </row>
    <row r="163" spans="1:13" ht="13.5" hidden="1" customHeight="1" x14ac:dyDescent="0.2">
      <c r="A163" s="343"/>
      <c r="B163" s="174">
        <v>3113</v>
      </c>
      <c r="C163" s="174">
        <v>6121</v>
      </c>
      <c r="D163" s="175" t="s">
        <v>241</v>
      </c>
      <c r="E163" s="176" t="s">
        <v>29</v>
      </c>
      <c r="F163" s="216"/>
      <c r="G163" s="216"/>
      <c r="H163" s="216"/>
      <c r="I163" s="216"/>
      <c r="J163" s="217"/>
      <c r="K163" s="217"/>
      <c r="L163" s="344" t="s">
        <v>240</v>
      </c>
      <c r="M163" s="87"/>
    </row>
    <row r="164" spans="1:13" ht="13.5" thickBot="1" x14ac:dyDescent="0.25">
      <c r="A164" s="345"/>
      <c r="B164" s="233">
        <v>3113</v>
      </c>
      <c r="C164" s="233"/>
      <c r="D164" s="234" t="s">
        <v>130</v>
      </c>
      <c r="E164" s="346" t="s">
        <v>29</v>
      </c>
      <c r="F164" s="347"/>
      <c r="G164" s="348"/>
      <c r="H164" s="248"/>
      <c r="I164" s="348"/>
      <c r="J164" s="349"/>
      <c r="K164" s="350"/>
      <c r="L164" s="351">
        <f>SUM(L161:L163)</f>
        <v>1071</v>
      </c>
    </row>
    <row r="165" spans="1:13" ht="13.5" customHeight="1" thickBot="1" x14ac:dyDescent="0.25">
      <c r="A165" s="352" t="s">
        <v>175</v>
      </c>
      <c r="B165" s="240">
        <v>3636</v>
      </c>
      <c r="C165" s="240">
        <v>6121</v>
      </c>
      <c r="D165" s="43" t="s">
        <v>242</v>
      </c>
      <c r="E165" s="353" t="s">
        <v>243</v>
      </c>
      <c r="F165" s="354"/>
      <c r="G165" s="355"/>
      <c r="H165" s="356"/>
      <c r="I165" s="355"/>
      <c r="J165" s="357"/>
      <c r="K165" s="358"/>
      <c r="L165" s="359">
        <v>200</v>
      </c>
    </row>
    <row r="166" spans="1:13" ht="13.5" customHeight="1" thickBot="1" x14ac:dyDescent="0.25">
      <c r="A166" s="360"/>
      <c r="B166" s="202">
        <v>3636</v>
      </c>
      <c r="C166" s="202"/>
      <c r="D166" s="203" t="s">
        <v>244</v>
      </c>
      <c r="E166" s="361" t="s">
        <v>42</v>
      </c>
      <c r="F166" s="362"/>
      <c r="G166" s="363"/>
      <c r="H166" s="364"/>
      <c r="I166" s="363"/>
      <c r="J166" s="365"/>
      <c r="K166" s="366"/>
      <c r="L166" s="367">
        <f>SUM(L165)</f>
        <v>200</v>
      </c>
    </row>
    <row r="167" spans="1:13" ht="13.5" customHeight="1" thickBot="1" x14ac:dyDescent="0.25">
      <c r="A167" s="368" t="s">
        <v>95</v>
      </c>
      <c r="B167" s="369">
        <v>2212</v>
      </c>
      <c r="C167" s="55">
        <v>6121</v>
      </c>
      <c r="D167" s="253" t="s">
        <v>245</v>
      </c>
      <c r="E167" s="370" t="s">
        <v>25</v>
      </c>
      <c r="F167" s="371"/>
      <c r="G167" s="371"/>
      <c r="H167" s="372"/>
      <c r="I167" s="371"/>
      <c r="J167" s="325"/>
      <c r="K167" s="373"/>
      <c r="L167" s="374">
        <v>1250</v>
      </c>
    </row>
    <row r="168" spans="1:13" ht="13.5" customHeight="1" thickBot="1" x14ac:dyDescent="0.25">
      <c r="A168" s="246"/>
      <c r="B168" s="233">
        <v>2212</v>
      </c>
      <c r="C168" s="233"/>
      <c r="D168" s="234" t="s">
        <v>113</v>
      </c>
      <c r="E168" s="346" t="s">
        <v>25</v>
      </c>
      <c r="F168" s="348"/>
      <c r="G168" s="348"/>
      <c r="H168" s="248"/>
      <c r="I168" s="348"/>
      <c r="J168" s="349"/>
      <c r="K168" s="350"/>
      <c r="L168" s="351">
        <f>L167</f>
        <v>1250</v>
      </c>
    </row>
    <row r="169" spans="1:13" ht="13.5" customHeight="1" thickBot="1" x14ac:dyDescent="0.25">
      <c r="A169" s="375" t="s">
        <v>178</v>
      </c>
      <c r="B169" s="376">
        <v>3745</v>
      </c>
      <c r="C169" s="376">
        <v>6122</v>
      </c>
      <c r="D169" s="377" t="s">
        <v>246</v>
      </c>
      <c r="E169" s="378" t="s">
        <v>27</v>
      </c>
      <c r="F169" s="379"/>
      <c r="G169" s="380"/>
      <c r="H169" s="381"/>
      <c r="I169" s="380"/>
      <c r="J169" s="382"/>
      <c r="K169" s="383"/>
      <c r="L169" s="384">
        <v>310</v>
      </c>
    </row>
    <row r="170" spans="1:13" ht="13.5" customHeight="1" thickBot="1" x14ac:dyDescent="0.25">
      <c r="A170" s="385"/>
      <c r="B170" s="202">
        <v>3745</v>
      </c>
      <c r="C170" s="202"/>
      <c r="D170" s="203" t="s">
        <v>183</v>
      </c>
      <c r="E170" s="361" t="s">
        <v>27</v>
      </c>
      <c r="F170" s="362"/>
      <c r="G170" s="363"/>
      <c r="H170" s="364"/>
      <c r="I170" s="363"/>
      <c r="J170" s="365"/>
      <c r="K170" s="366"/>
      <c r="L170" s="367">
        <f>L169</f>
        <v>310</v>
      </c>
    </row>
    <row r="171" spans="1:13" ht="15.75" thickBot="1" x14ac:dyDescent="0.3">
      <c r="A171" s="386"/>
      <c r="B171" s="485" t="s">
        <v>247</v>
      </c>
      <c r="C171" s="485"/>
      <c r="D171" s="485"/>
      <c r="E171" s="486"/>
      <c r="F171" s="387">
        <f>SUM(F153:F164)</f>
        <v>5000</v>
      </c>
      <c r="G171" s="388">
        <f>SUM(G153:G164)</f>
        <v>0</v>
      </c>
      <c r="H171" s="388">
        <f>SUM(H153:H164)</f>
        <v>0</v>
      </c>
      <c r="I171" s="388">
        <f>SUM(I153:I164)</f>
        <v>0</v>
      </c>
      <c r="J171" s="388"/>
      <c r="K171" s="387">
        <f>SUM(K153:K164)</f>
        <v>0</v>
      </c>
      <c r="L171" s="311">
        <f>L156+L160+L164+L170+L168+L154+L166</f>
        <v>6231</v>
      </c>
    </row>
    <row r="172" spans="1:13" ht="18" customHeight="1" thickBot="1" x14ac:dyDescent="0.3">
      <c r="A172" s="389"/>
      <c r="B172" s="481" t="s">
        <v>58</v>
      </c>
      <c r="C172" s="482"/>
      <c r="D172" s="482"/>
      <c r="E172" s="483"/>
      <c r="F172" s="390">
        <f>SUM(F152,F171)</f>
        <v>17403</v>
      </c>
      <c r="G172" s="391">
        <f>(G152+G171)</f>
        <v>10628.169999999996</v>
      </c>
      <c r="H172" s="391">
        <f>(H152+H171)</f>
        <v>8032</v>
      </c>
      <c r="I172" s="391">
        <f>(I152+I171)</f>
        <v>9939.7000000000007</v>
      </c>
      <c r="J172" s="391">
        <f>SUM(J152,J171)</f>
        <v>9921</v>
      </c>
      <c r="K172" s="390">
        <f>SUM(K152,K171)</f>
        <v>10595</v>
      </c>
      <c r="L172" s="392">
        <f>SUM(L152,L171)</f>
        <v>30832.1</v>
      </c>
    </row>
    <row r="173" spans="1:13" ht="15.75" x14ac:dyDescent="0.25">
      <c r="A173" s="393"/>
      <c r="B173" s="394"/>
      <c r="C173" s="394"/>
      <c r="D173" s="394"/>
      <c r="E173" s="394"/>
      <c r="F173" s="395"/>
      <c r="G173" s="395"/>
      <c r="H173" s="395"/>
      <c r="I173" s="395"/>
      <c r="J173" s="395"/>
      <c r="K173" s="395"/>
      <c r="L173" s="396"/>
    </row>
    <row r="177" spans="2:12" ht="12.75" customHeight="1" x14ac:dyDescent="0.2"/>
    <row r="178" spans="2:12" ht="12.75" customHeight="1" x14ac:dyDescent="0.2">
      <c r="B178" s="397"/>
      <c r="C178" s="397"/>
      <c r="D178" s="397"/>
      <c r="E178" s="397"/>
      <c r="J178" s="46"/>
      <c r="K178" s="46"/>
      <c r="L178" s="46"/>
    </row>
    <row r="183" spans="2:12" x14ac:dyDescent="0.2">
      <c r="E183" s="398"/>
    </row>
  </sheetData>
  <mergeCells count="19">
    <mergeCell ref="B172:E172"/>
    <mergeCell ref="A81:A91"/>
    <mergeCell ref="A95:A103"/>
    <mergeCell ref="A105:A114"/>
    <mergeCell ref="A116:A148"/>
    <mergeCell ref="B152:E152"/>
    <mergeCell ref="B171:E171"/>
    <mergeCell ref="A73:A78"/>
    <mergeCell ref="A1:L1"/>
    <mergeCell ref="A2:B2"/>
    <mergeCell ref="A3:A19"/>
    <mergeCell ref="A23:A29"/>
    <mergeCell ref="A31:A35"/>
    <mergeCell ref="A37:A45"/>
    <mergeCell ref="A50:A53"/>
    <mergeCell ref="A55:A58"/>
    <mergeCell ref="A60:A61"/>
    <mergeCell ref="A63:A64"/>
    <mergeCell ref="A66:A67"/>
  </mergeCells>
  <phoneticPr fontId="25" type="noConversion"/>
  <dataValidations count="1">
    <dataValidation allowBlank="1" sqref="B178:L65571 WVJ983216:WVT1048576 WLN983216:WLX1048576 WBR983216:WCB1048576 VRV983216:VSF1048576 VHZ983216:VIJ1048576 UYD983216:UYN1048576 UOH983216:UOR1048576 UEL983216:UEV1048576 TUP983216:TUZ1048576 TKT983216:TLD1048576 TAX983216:TBH1048576 SRB983216:SRL1048576 SHF983216:SHP1048576 RXJ983216:RXT1048576 RNN983216:RNX1048576 RDR983216:REB1048576 QTV983216:QUF1048576 QJZ983216:QKJ1048576 QAD983216:QAN1048576 PQH983216:PQR1048576 PGL983216:PGV1048576 OWP983216:OWZ1048576 OMT983216:OND1048576 OCX983216:ODH1048576 NTB983216:NTL1048576 NJF983216:NJP1048576 MZJ983216:MZT1048576 MPN983216:MPX1048576 MFR983216:MGB1048576 LVV983216:LWF1048576 LLZ983216:LMJ1048576 LCD983216:LCN1048576 KSH983216:KSR1048576 KIL983216:KIV1048576 JYP983216:JYZ1048576 JOT983216:JPD1048576 JEX983216:JFH1048576 IVB983216:IVL1048576 ILF983216:ILP1048576 IBJ983216:IBT1048576 HRN983216:HRX1048576 HHR983216:HIB1048576 GXV983216:GYF1048576 GNZ983216:GOJ1048576 GED983216:GEN1048576 FUH983216:FUR1048576 FKL983216:FKV1048576 FAP983216:FAZ1048576 EQT983216:ERD1048576 EGX983216:EHH1048576 DXB983216:DXL1048576 DNF983216:DNP1048576 DDJ983216:DDT1048576 CTN983216:CTX1048576 CJR983216:CKB1048576 BZV983216:CAF1048576 BPZ983216:BQJ1048576 BGD983216:BGN1048576 AWH983216:AWR1048576 AML983216:AMV1048576 ACP983216:ACZ1048576 ST983216:TD1048576 IX983216:JH1048576 B983218:L1048576 WVJ917680:WVT983073 WLN917680:WLX983073 WBR917680:WCB983073 VRV917680:VSF983073 VHZ917680:VIJ983073 UYD917680:UYN983073 UOH917680:UOR983073 UEL917680:UEV983073 TUP917680:TUZ983073 TKT917680:TLD983073 TAX917680:TBH983073 SRB917680:SRL983073 SHF917680:SHP983073 RXJ917680:RXT983073 RNN917680:RNX983073 RDR917680:REB983073 QTV917680:QUF983073 QJZ917680:QKJ983073 QAD917680:QAN983073 PQH917680:PQR983073 PGL917680:PGV983073 OWP917680:OWZ983073 OMT917680:OND983073 OCX917680:ODH983073 NTB917680:NTL983073 NJF917680:NJP983073 MZJ917680:MZT983073 MPN917680:MPX983073 MFR917680:MGB983073 LVV917680:LWF983073 LLZ917680:LMJ983073 LCD917680:LCN983073 KSH917680:KSR983073 KIL917680:KIV983073 JYP917680:JYZ983073 JOT917680:JPD983073 JEX917680:JFH983073 IVB917680:IVL983073 ILF917680:ILP983073 IBJ917680:IBT983073 HRN917680:HRX983073 HHR917680:HIB983073 GXV917680:GYF983073 GNZ917680:GOJ983073 GED917680:GEN983073 FUH917680:FUR983073 FKL917680:FKV983073 FAP917680:FAZ983073 EQT917680:ERD983073 EGX917680:EHH983073 DXB917680:DXL983073 DNF917680:DNP983073 DDJ917680:DDT983073 CTN917680:CTX983073 CJR917680:CKB983073 BZV917680:CAF983073 BPZ917680:BQJ983073 BGD917680:BGN983073 AWH917680:AWR983073 AML917680:AMV983073 ACP917680:ACZ983073 ST917680:TD983073 IX917680:JH983073 B917682:L983075 WVJ852144:WVT917537 WLN852144:WLX917537 WBR852144:WCB917537 VRV852144:VSF917537 VHZ852144:VIJ917537 UYD852144:UYN917537 UOH852144:UOR917537 UEL852144:UEV917537 TUP852144:TUZ917537 TKT852144:TLD917537 TAX852144:TBH917537 SRB852144:SRL917537 SHF852144:SHP917537 RXJ852144:RXT917537 RNN852144:RNX917537 RDR852144:REB917537 QTV852144:QUF917537 QJZ852144:QKJ917537 QAD852144:QAN917537 PQH852144:PQR917537 PGL852144:PGV917537 OWP852144:OWZ917537 OMT852144:OND917537 OCX852144:ODH917537 NTB852144:NTL917537 NJF852144:NJP917537 MZJ852144:MZT917537 MPN852144:MPX917537 MFR852144:MGB917537 LVV852144:LWF917537 LLZ852144:LMJ917537 LCD852144:LCN917537 KSH852144:KSR917537 KIL852144:KIV917537 JYP852144:JYZ917537 JOT852144:JPD917537 JEX852144:JFH917537 IVB852144:IVL917537 ILF852144:ILP917537 IBJ852144:IBT917537 HRN852144:HRX917537 HHR852144:HIB917537 GXV852144:GYF917537 GNZ852144:GOJ917537 GED852144:GEN917537 FUH852144:FUR917537 FKL852144:FKV917537 FAP852144:FAZ917537 EQT852144:ERD917537 EGX852144:EHH917537 DXB852144:DXL917537 DNF852144:DNP917537 DDJ852144:DDT917537 CTN852144:CTX917537 CJR852144:CKB917537 BZV852144:CAF917537 BPZ852144:BQJ917537 BGD852144:BGN917537 AWH852144:AWR917537 AML852144:AMV917537 ACP852144:ACZ917537 ST852144:TD917537 IX852144:JH917537 B852146:L917539 WVJ786608:WVT852001 WLN786608:WLX852001 WBR786608:WCB852001 VRV786608:VSF852001 VHZ786608:VIJ852001 UYD786608:UYN852001 UOH786608:UOR852001 UEL786608:UEV852001 TUP786608:TUZ852001 TKT786608:TLD852001 TAX786608:TBH852001 SRB786608:SRL852001 SHF786608:SHP852001 RXJ786608:RXT852001 RNN786608:RNX852001 RDR786608:REB852001 QTV786608:QUF852001 QJZ786608:QKJ852001 QAD786608:QAN852001 PQH786608:PQR852001 PGL786608:PGV852001 OWP786608:OWZ852001 OMT786608:OND852001 OCX786608:ODH852001 NTB786608:NTL852001 NJF786608:NJP852001 MZJ786608:MZT852001 MPN786608:MPX852001 MFR786608:MGB852001 LVV786608:LWF852001 LLZ786608:LMJ852001 LCD786608:LCN852001 KSH786608:KSR852001 KIL786608:KIV852001 JYP786608:JYZ852001 JOT786608:JPD852001 JEX786608:JFH852001 IVB786608:IVL852001 ILF786608:ILP852001 IBJ786608:IBT852001 HRN786608:HRX852001 HHR786608:HIB852001 GXV786608:GYF852001 GNZ786608:GOJ852001 GED786608:GEN852001 FUH786608:FUR852001 FKL786608:FKV852001 FAP786608:FAZ852001 EQT786608:ERD852001 EGX786608:EHH852001 DXB786608:DXL852001 DNF786608:DNP852001 DDJ786608:DDT852001 CTN786608:CTX852001 CJR786608:CKB852001 BZV786608:CAF852001 BPZ786608:BQJ852001 BGD786608:BGN852001 AWH786608:AWR852001 AML786608:AMV852001 ACP786608:ACZ852001 ST786608:TD852001 IX786608:JH852001 B786610:L852003 WVJ721072:WVT786465 WLN721072:WLX786465 WBR721072:WCB786465 VRV721072:VSF786465 VHZ721072:VIJ786465 UYD721072:UYN786465 UOH721072:UOR786465 UEL721072:UEV786465 TUP721072:TUZ786465 TKT721072:TLD786465 TAX721072:TBH786465 SRB721072:SRL786465 SHF721072:SHP786465 RXJ721072:RXT786465 RNN721072:RNX786465 RDR721072:REB786465 QTV721072:QUF786465 QJZ721072:QKJ786465 QAD721072:QAN786465 PQH721072:PQR786465 PGL721072:PGV786465 OWP721072:OWZ786465 OMT721072:OND786465 OCX721072:ODH786465 NTB721072:NTL786465 NJF721072:NJP786465 MZJ721072:MZT786465 MPN721072:MPX786465 MFR721072:MGB786465 LVV721072:LWF786465 LLZ721072:LMJ786465 LCD721072:LCN786465 KSH721072:KSR786465 KIL721072:KIV786465 JYP721072:JYZ786465 JOT721072:JPD786465 JEX721072:JFH786465 IVB721072:IVL786465 ILF721072:ILP786465 IBJ721072:IBT786465 HRN721072:HRX786465 HHR721072:HIB786465 GXV721072:GYF786465 GNZ721072:GOJ786465 GED721072:GEN786465 FUH721072:FUR786465 FKL721072:FKV786465 FAP721072:FAZ786465 EQT721072:ERD786465 EGX721072:EHH786465 DXB721072:DXL786465 DNF721072:DNP786465 DDJ721072:DDT786465 CTN721072:CTX786465 CJR721072:CKB786465 BZV721072:CAF786465 BPZ721072:BQJ786465 BGD721072:BGN786465 AWH721072:AWR786465 AML721072:AMV786465 ACP721072:ACZ786465 ST721072:TD786465 IX721072:JH786465 B721074:L786467 WVJ655536:WVT720929 WLN655536:WLX720929 WBR655536:WCB720929 VRV655536:VSF720929 VHZ655536:VIJ720929 UYD655536:UYN720929 UOH655536:UOR720929 UEL655536:UEV720929 TUP655536:TUZ720929 TKT655536:TLD720929 TAX655536:TBH720929 SRB655536:SRL720929 SHF655536:SHP720929 RXJ655536:RXT720929 RNN655536:RNX720929 RDR655536:REB720929 QTV655536:QUF720929 QJZ655536:QKJ720929 QAD655536:QAN720929 PQH655536:PQR720929 PGL655536:PGV720929 OWP655536:OWZ720929 OMT655536:OND720929 OCX655536:ODH720929 NTB655536:NTL720929 NJF655536:NJP720929 MZJ655536:MZT720929 MPN655536:MPX720929 MFR655536:MGB720929 LVV655536:LWF720929 LLZ655536:LMJ720929 LCD655536:LCN720929 KSH655536:KSR720929 KIL655536:KIV720929 JYP655536:JYZ720929 JOT655536:JPD720929 JEX655536:JFH720929 IVB655536:IVL720929 ILF655536:ILP720929 IBJ655536:IBT720929 HRN655536:HRX720929 HHR655536:HIB720929 GXV655536:GYF720929 GNZ655536:GOJ720929 GED655536:GEN720929 FUH655536:FUR720929 FKL655536:FKV720929 FAP655536:FAZ720929 EQT655536:ERD720929 EGX655536:EHH720929 DXB655536:DXL720929 DNF655536:DNP720929 DDJ655536:DDT720929 CTN655536:CTX720929 CJR655536:CKB720929 BZV655536:CAF720929 BPZ655536:BQJ720929 BGD655536:BGN720929 AWH655536:AWR720929 AML655536:AMV720929 ACP655536:ACZ720929 ST655536:TD720929 IX655536:JH720929 B655538:L720931 WVJ590000:WVT655393 WLN590000:WLX655393 WBR590000:WCB655393 VRV590000:VSF655393 VHZ590000:VIJ655393 UYD590000:UYN655393 UOH590000:UOR655393 UEL590000:UEV655393 TUP590000:TUZ655393 TKT590000:TLD655393 TAX590000:TBH655393 SRB590000:SRL655393 SHF590000:SHP655393 RXJ590000:RXT655393 RNN590000:RNX655393 RDR590000:REB655393 QTV590000:QUF655393 QJZ590000:QKJ655393 QAD590000:QAN655393 PQH590000:PQR655393 PGL590000:PGV655393 OWP590000:OWZ655393 OMT590000:OND655393 OCX590000:ODH655393 NTB590000:NTL655393 NJF590000:NJP655393 MZJ590000:MZT655393 MPN590000:MPX655393 MFR590000:MGB655393 LVV590000:LWF655393 LLZ590000:LMJ655393 LCD590000:LCN655393 KSH590000:KSR655393 KIL590000:KIV655393 JYP590000:JYZ655393 JOT590000:JPD655393 JEX590000:JFH655393 IVB590000:IVL655393 ILF590000:ILP655393 IBJ590000:IBT655393 HRN590000:HRX655393 HHR590000:HIB655393 GXV590000:GYF655393 GNZ590000:GOJ655393 GED590000:GEN655393 FUH590000:FUR655393 FKL590000:FKV655393 FAP590000:FAZ655393 EQT590000:ERD655393 EGX590000:EHH655393 DXB590000:DXL655393 DNF590000:DNP655393 DDJ590000:DDT655393 CTN590000:CTX655393 CJR590000:CKB655393 BZV590000:CAF655393 BPZ590000:BQJ655393 BGD590000:BGN655393 AWH590000:AWR655393 AML590000:AMV655393 ACP590000:ACZ655393 ST590000:TD655393 IX590000:JH655393 B590002:L655395 WVJ524464:WVT589857 WLN524464:WLX589857 WBR524464:WCB589857 VRV524464:VSF589857 VHZ524464:VIJ589857 UYD524464:UYN589857 UOH524464:UOR589857 UEL524464:UEV589857 TUP524464:TUZ589857 TKT524464:TLD589857 TAX524464:TBH589857 SRB524464:SRL589857 SHF524464:SHP589857 RXJ524464:RXT589857 RNN524464:RNX589857 RDR524464:REB589857 QTV524464:QUF589857 QJZ524464:QKJ589857 QAD524464:QAN589857 PQH524464:PQR589857 PGL524464:PGV589857 OWP524464:OWZ589857 OMT524464:OND589857 OCX524464:ODH589857 NTB524464:NTL589857 NJF524464:NJP589857 MZJ524464:MZT589857 MPN524464:MPX589857 MFR524464:MGB589857 LVV524464:LWF589857 LLZ524464:LMJ589857 LCD524464:LCN589857 KSH524464:KSR589857 KIL524464:KIV589857 JYP524464:JYZ589857 JOT524464:JPD589857 JEX524464:JFH589857 IVB524464:IVL589857 ILF524464:ILP589857 IBJ524464:IBT589857 HRN524464:HRX589857 HHR524464:HIB589857 GXV524464:GYF589857 GNZ524464:GOJ589857 GED524464:GEN589857 FUH524464:FUR589857 FKL524464:FKV589857 FAP524464:FAZ589857 EQT524464:ERD589857 EGX524464:EHH589857 DXB524464:DXL589857 DNF524464:DNP589857 DDJ524464:DDT589857 CTN524464:CTX589857 CJR524464:CKB589857 BZV524464:CAF589857 BPZ524464:BQJ589857 BGD524464:BGN589857 AWH524464:AWR589857 AML524464:AMV589857 ACP524464:ACZ589857 ST524464:TD589857 IX524464:JH589857 B524466:L589859 WVJ458928:WVT524321 WLN458928:WLX524321 WBR458928:WCB524321 VRV458928:VSF524321 VHZ458928:VIJ524321 UYD458928:UYN524321 UOH458928:UOR524321 UEL458928:UEV524321 TUP458928:TUZ524321 TKT458928:TLD524321 TAX458928:TBH524321 SRB458928:SRL524321 SHF458928:SHP524321 RXJ458928:RXT524321 RNN458928:RNX524321 RDR458928:REB524321 QTV458928:QUF524321 QJZ458928:QKJ524321 QAD458928:QAN524321 PQH458928:PQR524321 PGL458928:PGV524321 OWP458928:OWZ524321 OMT458928:OND524321 OCX458928:ODH524321 NTB458928:NTL524321 NJF458928:NJP524321 MZJ458928:MZT524321 MPN458928:MPX524321 MFR458928:MGB524321 LVV458928:LWF524321 LLZ458928:LMJ524321 LCD458928:LCN524321 KSH458928:KSR524321 KIL458928:KIV524321 JYP458928:JYZ524321 JOT458928:JPD524321 JEX458928:JFH524321 IVB458928:IVL524321 ILF458928:ILP524321 IBJ458928:IBT524321 HRN458928:HRX524321 HHR458928:HIB524321 GXV458928:GYF524321 GNZ458928:GOJ524321 GED458928:GEN524321 FUH458928:FUR524321 FKL458928:FKV524321 FAP458928:FAZ524321 EQT458928:ERD524321 EGX458928:EHH524321 DXB458928:DXL524321 DNF458928:DNP524321 DDJ458928:DDT524321 CTN458928:CTX524321 CJR458928:CKB524321 BZV458928:CAF524321 BPZ458928:BQJ524321 BGD458928:BGN524321 AWH458928:AWR524321 AML458928:AMV524321 ACP458928:ACZ524321 ST458928:TD524321 IX458928:JH524321 B458930:L524323 WVJ393392:WVT458785 WLN393392:WLX458785 WBR393392:WCB458785 VRV393392:VSF458785 VHZ393392:VIJ458785 UYD393392:UYN458785 UOH393392:UOR458785 UEL393392:UEV458785 TUP393392:TUZ458785 TKT393392:TLD458785 TAX393392:TBH458785 SRB393392:SRL458785 SHF393392:SHP458785 RXJ393392:RXT458785 RNN393392:RNX458785 RDR393392:REB458785 QTV393392:QUF458785 QJZ393392:QKJ458785 QAD393392:QAN458785 PQH393392:PQR458785 PGL393392:PGV458785 OWP393392:OWZ458785 OMT393392:OND458785 OCX393392:ODH458785 NTB393392:NTL458785 NJF393392:NJP458785 MZJ393392:MZT458785 MPN393392:MPX458785 MFR393392:MGB458785 LVV393392:LWF458785 LLZ393392:LMJ458785 LCD393392:LCN458785 KSH393392:KSR458785 KIL393392:KIV458785 JYP393392:JYZ458785 JOT393392:JPD458785 JEX393392:JFH458785 IVB393392:IVL458785 ILF393392:ILP458785 IBJ393392:IBT458785 HRN393392:HRX458785 HHR393392:HIB458785 GXV393392:GYF458785 GNZ393392:GOJ458785 GED393392:GEN458785 FUH393392:FUR458785 FKL393392:FKV458785 FAP393392:FAZ458785 EQT393392:ERD458785 EGX393392:EHH458785 DXB393392:DXL458785 DNF393392:DNP458785 DDJ393392:DDT458785 CTN393392:CTX458785 CJR393392:CKB458785 BZV393392:CAF458785 BPZ393392:BQJ458785 BGD393392:BGN458785 AWH393392:AWR458785 AML393392:AMV458785 ACP393392:ACZ458785 ST393392:TD458785 IX393392:JH458785 B393394:L458787 WVJ327856:WVT393249 WLN327856:WLX393249 WBR327856:WCB393249 VRV327856:VSF393249 VHZ327856:VIJ393249 UYD327856:UYN393249 UOH327856:UOR393249 UEL327856:UEV393249 TUP327856:TUZ393249 TKT327856:TLD393249 TAX327856:TBH393249 SRB327856:SRL393249 SHF327856:SHP393249 RXJ327856:RXT393249 RNN327856:RNX393249 RDR327856:REB393249 QTV327856:QUF393249 QJZ327856:QKJ393249 QAD327856:QAN393249 PQH327856:PQR393249 PGL327856:PGV393249 OWP327856:OWZ393249 OMT327856:OND393249 OCX327856:ODH393249 NTB327856:NTL393249 NJF327856:NJP393249 MZJ327856:MZT393249 MPN327856:MPX393249 MFR327856:MGB393249 LVV327856:LWF393249 LLZ327856:LMJ393249 LCD327856:LCN393249 KSH327856:KSR393249 KIL327856:KIV393249 JYP327856:JYZ393249 JOT327856:JPD393249 JEX327856:JFH393249 IVB327856:IVL393249 ILF327856:ILP393249 IBJ327856:IBT393249 HRN327856:HRX393249 HHR327856:HIB393249 GXV327856:GYF393249 GNZ327856:GOJ393249 GED327856:GEN393249 FUH327856:FUR393249 FKL327856:FKV393249 FAP327856:FAZ393249 EQT327856:ERD393249 EGX327856:EHH393249 DXB327856:DXL393249 DNF327856:DNP393249 DDJ327856:DDT393249 CTN327856:CTX393249 CJR327856:CKB393249 BZV327856:CAF393249 BPZ327856:BQJ393249 BGD327856:BGN393249 AWH327856:AWR393249 AML327856:AMV393249 ACP327856:ACZ393249 ST327856:TD393249 IX327856:JH393249 B327858:L393251 WVJ262320:WVT327713 WLN262320:WLX327713 WBR262320:WCB327713 VRV262320:VSF327713 VHZ262320:VIJ327713 UYD262320:UYN327713 UOH262320:UOR327713 UEL262320:UEV327713 TUP262320:TUZ327713 TKT262320:TLD327713 TAX262320:TBH327713 SRB262320:SRL327713 SHF262320:SHP327713 RXJ262320:RXT327713 RNN262320:RNX327713 RDR262320:REB327713 QTV262320:QUF327713 QJZ262320:QKJ327713 QAD262320:QAN327713 PQH262320:PQR327713 PGL262320:PGV327713 OWP262320:OWZ327713 OMT262320:OND327713 OCX262320:ODH327713 NTB262320:NTL327713 NJF262320:NJP327713 MZJ262320:MZT327713 MPN262320:MPX327713 MFR262320:MGB327713 LVV262320:LWF327713 LLZ262320:LMJ327713 LCD262320:LCN327713 KSH262320:KSR327713 KIL262320:KIV327713 JYP262320:JYZ327713 JOT262320:JPD327713 JEX262320:JFH327713 IVB262320:IVL327713 ILF262320:ILP327713 IBJ262320:IBT327713 HRN262320:HRX327713 HHR262320:HIB327713 GXV262320:GYF327713 GNZ262320:GOJ327713 GED262320:GEN327713 FUH262320:FUR327713 FKL262320:FKV327713 FAP262320:FAZ327713 EQT262320:ERD327713 EGX262320:EHH327713 DXB262320:DXL327713 DNF262320:DNP327713 DDJ262320:DDT327713 CTN262320:CTX327713 CJR262320:CKB327713 BZV262320:CAF327713 BPZ262320:BQJ327713 BGD262320:BGN327713 AWH262320:AWR327713 AML262320:AMV327713 ACP262320:ACZ327713 ST262320:TD327713 IX262320:JH327713 B262322:L327715 WVJ196784:WVT262177 WLN196784:WLX262177 WBR196784:WCB262177 VRV196784:VSF262177 VHZ196784:VIJ262177 UYD196784:UYN262177 UOH196784:UOR262177 UEL196784:UEV262177 TUP196784:TUZ262177 TKT196784:TLD262177 TAX196784:TBH262177 SRB196784:SRL262177 SHF196784:SHP262177 RXJ196784:RXT262177 RNN196784:RNX262177 RDR196784:REB262177 QTV196784:QUF262177 QJZ196784:QKJ262177 QAD196784:QAN262177 PQH196784:PQR262177 PGL196784:PGV262177 OWP196784:OWZ262177 OMT196784:OND262177 OCX196784:ODH262177 NTB196784:NTL262177 NJF196784:NJP262177 MZJ196784:MZT262177 MPN196784:MPX262177 MFR196784:MGB262177 LVV196784:LWF262177 LLZ196784:LMJ262177 LCD196784:LCN262177 KSH196784:KSR262177 KIL196784:KIV262177 JYP196784:JYZ262177 JOT196784:JPD262177 JEX196784:JFH262177 IVB196784:IVL262177 ILF196784:ILP262177 IBJ196784:IBT262177 HRN196784:HRX262177 HHR196784:HIB262177 GXV196784:GYF262177 GNZ196784:GOJ262177 GED196784:GEN262177 FUH196784:FUR262177 FKL196784:FKV262177 FAP196784:FAZ262177 EQT196784:ERD262177 EGX196784:EHH262177 DXB196784:DXL262177 DNF196784:DNP262177 DDJ196784:DDT262177 CTN196784:CTX262177 CJR196784:CKB262177 BZV196784:CAF262177 BPZ196784:BQJ262177 BGD196784:BGN262177 AWH196784:AWR262177 AML196784:AMV262177 ACP196784:ACZ262177 ST196784:TD262177 IX196784:JH262177 B196786:L262179 WVJ131248:WVT196641 WLN131248:WLX196641 WBR131248:WCB196641 VRV131248:VSF196641 VHZ131248:VIJ196641 UYD131248:UYN196641 UOH131248:UOR196641 UEL131248:UEV196641 TUP131248:TUZ196641 TKT131248:TLD196641 TAX131248:TBH196641 SRB131248:SRL196641 SHF131248:SHP196641 RXJ131248:RXT196641 RNN131248:RNX196641 RDR131248:REB196641 QTV131248:QUF196641 QJZ131248:QKJ196641 QAD131248:QAN196641 PQH131248:PQR196641 PGL131248:PGV196641 OWP131248:OWZ196641 OMT131248:OND196641 OCX131248:ODH196641 NTB131248:NTL196641 NJF131248:NJP196641 MZJ131248:MZT196641 MPN131248:MPX196641 MFR131248:MGB196641 LVV131248:LWF196641 LLZ131248:LMJ196641 LCD131248:LCN196641 KSH131248:KSR196641 KIL131248:KIV196641 JYP131248:JYZ196641 JOT131248:JPD196641 JEX131248:JFH196641 IVB131248:IVL196641 ILF131248:ILP196641 IBJ131248:IBT196641 HRN131248:HRX196641 HHR131248:HIB196641 GXV131248:GYF196641 GNZ131248:GOJ196641 GED131248:GEN196641 FUH131248:FUR196641 FKL131248:FKV196641 FAP131248:FAZ196641 EQT131248:ERD196641 EGX131248:EHH196641 DXB131248:DXL196641 DNF131248:DNP196641 DDJ131248:DDT196641 CTN131248:CTX196641 CJR131248:CKB196641 BZV131248:CAF196641 BPZ131248:BQJ196641 BGD131248:BGN196641 AWH131248:AWR196641 AML131248:AMV196641 ACP131248:ACZ196641 ST131248:TD196641 IX131248:JH196641 B131250:L196643 WVJ65712:WVT131105 WLN65712:WLX131105 WBR65712:WCB131105 VRV65712:VSF131105 VHZ65712:VIJ131105 UYD65712:UYN131105 UOH65712:UOR131105 UEL65712:UEV131105 TUP65712:TUZ131105 TKT65712:TLD131105 TAX65712:TBH131105 SRB65712:SRL131105 SHF65712:SHP131105 RXJ65712:RXT131105 RNN65712:RNX131105 RDR65712:REB131105 QTV65712:QUF131105 QJZ65712:QKJ131105 QAD65712:QAN131105 PQH65712:PQR131105 PGL65712:PGV131105 OWP65712:OWZ131105 OMT65712:OND131105 OCX65712:ODH131105 NTB65712:NTL131105 NJF65712:NJP131105 MZJ65712:MZT131105 MPN65712:MPX131105 MFR65712:MGB131105 LVV65712:LWF131105 LLZ65712:LMJ131105 LCD65712:LCN131105 KSH65712:KSR131105 KIL65712:KIV131105 JYP65712:JYZ131105 JOT65712:JPD131105 JEX65712:JFH131105 IVB65712:IVL131105 ILF65712:ILP131105 IBJ65712:IBT131105 HRN65712:HRX131105 HHR65712:HIB131105 GXV65712:GYF131105 GNZ65712:GOJ131105 GED65712:GEN131105 FUH65712:FUR131105 FKL65712:FKV131105 FAP65712:FAZ131105 EQT65712:ERD131105 EGX65712:EHH131105 DXB65712:DXL131105 DNF65712:DNP131105 DDJ65712:DDT131105 CTN65712:CTX131105 CJR65712:CKB131105 BZV65712:CAF131105 BPZ65712:BQJ131105 BGD65712:BGN131105 AWH65712:AWR131105 AML65712:AMV131105 ACP65712:ACZ131105 ST65712:TD131105 IX65712:JH131105 B65714:L131107 WVJ175:WVT65569 WLN175:WLX65569 WBR175:WCB65569 VRV175:VSF65569 VHZ175:VIJ65569 UYD175:UYN65569 UOH175:UOR65569 UEL175:UEV65569 TUP175:TUZ65569 TKT175:TLD65569 TAX175:TBH65569 SRB175:SRL65569 SHF175:SHP65569 RXJ175:RXT65569 RNN175:RNX65569 RDR175:REB65569 QTV175:QUF65569 QJZ175:QKJ65569 QAD175:QAN65569 PQH175:PQR65569 PGL175:PGV65569 OWP175:OWZ65569 OMT175:OND65569 OCX175:ODH65569 NTB175:NTL65569 NJF175:NJP65569 MZJ175:MZT65569 MPN175:MPX65569 MFR175:MGB65569 LVV175:LWF65569 LLZ175:LMJ65569 LCD175:LCN65569 KSH175:KSR65569 KIL175:KIV65569 JYP175:JYZ65569 JOT175:JPD65569 JEX175:JFH65569 IVB175:IVL65569 ILF175:ILP65569 IBJ175:IBT65569 HRN175:HRX65569 HHR175:HIB65569 GXV175:GYF65569 GNZ175:GOJ65569 GED175:GEN65569 FUH175:FUR65569 FKL175:FKV65569 FAP175:FAZ65569 EQT175:ERD65569 EGX175:EHH65569 DXB175:DXL65569 DNF175:DNP65569 DDJ175:DDT65569 CTN175:CTX65569 CJR175:CKB65569 BZV175:CAF65569 BPZ175:BQJ65569 BGD175:BGN65569 AWH175:AWR65569 AML175:AMV65569 ACP175:ACZ65569 ST175:TD65569 IX175:JH65569" xr:uid="{27E9D1D3-6490-40AC-B0C2-89E8BCEF2CAD}"/>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833D4-180B-42F2-A90E-8DFDD4FA9A40}">
  <dimension ref="A1:C16"/>
  <sheetViews>
    <sheetView workbookViewId="0">
      <selection activeCell="C23" sqref="C23"/>
    </sheetView>
  </sheetViews>
  <sheetFormatPr defaultRowHeight="15" x14ac:dyDescent="0.25"/>
  <cols>
    <col min="1" max="1" width="19.5703125" customWidth="1"/>
    <col min="2" max="2" width="40.7109375" customWidth="1"/>
    <col min="3" max="3" width="16.7109375" customWidth="1"/>
    <col min="257" max="257" width="19.5703125" customWidth="1"/>
    <col min="258" max="258" width="40.7109375" customWidth="1"/>
    <col min="259" max="259" width="16.7109375" customWidth="1"/>
    <col min="513" max="513" width="19.5703125" customWidth="1"/>
    <col min="514" max="514" width="40.7109375" customWidth="1"/>
    <col min="515" max="515" width="16.7109375" customWidth="1"/>
    <col min="769" max="769" width="19.5703125" customWidth="1"/>
    <col min="770" max="770" width="40.7109375" customWidth="1"/>
    <col min="771" max="771" width="16.7109375" customWidth="1"/>
    <col min="1025" max="1025" width="19.5703125" customWidth="1"/>
    <col min="1026" max="1026" width="40.7109375" customWidth="1"/>
    <col min="1027" max="1027" width="16.7109375" customWidth="1"/>
    <col min="1281" max="1281" width="19.5703125" customWidth="1"/>
    <col min="1282" max="1282" width="40.7109375" customWidth="1"/>
    <col min="1283" max="1283" width="16.7109375" customWidth="1"/>
    <col min="1537" max="1537" width="19.5703125" customWidth="1"/>
    <col min="1538" max="1538" width="40.7109375" customWidth="1"/>
    <col min="1539" max="1539" width="16.7109375" customWidth="1"/>
    <col min="1793" max="1793" width="19.5703125" customWidth="1"/>
    <col min="1794" max="1794" width="40.7109375" customWidth="1"/>
    <col min="1795" max="1795" width="16.7109375" customWidth="1"/>
    <col min="2049" max="2049" width="19.5703125" customWidth="1"/>
    <col min="2050" max="2050" width="40.7109375" customWidth="1"/>
    <col min="2051" max="2051" width="16.7109375" customWidth="1"/>
    <col min="2305" max="2305" width="19.5703125" customWidth="1"/>
    <col min="2306" max="2306" width="40.7109375" customWidth="1"/>
    <col min="2307" max="2307" width="16.7109375" customWidth="1"/>
    <col min="2561" max="2561" width="19.5703125" customWidth="1"/>
    <col min="2562" max="2562" width="40.7109375" customWidth="1"/>
    <col min="2563" max="2563" width="16.7109375" customWidth="1"/>
    <col min="2817" max="2817" width="19.5703125" customWidth="1"/>
    <col min="2818" max="2818" width="40.7109375" customWidth="1"/>
    <col min="2819" max="2819" width="16.7109375" customWidth="1"/>
    <col min="3073" max="3073" width="19.5703125" customWidth="1"/>
    <col min="3074" max="3074" width="40.7109375" customWidth="1"/>
    <col min="3075" max="3075" width="16.7109375" customWidth="1"/>
    <col min="3329" max="3329" width="19.5703125" customWidth="1"/>
    <col min="3330" max="3330" width="40.7109375" customWidth="1"/>
    <col min="3331" max="3331" width="16.7109375" customWidth="1"/>
    <col min="3585" max="3585" width="19.5703125" customWidth="1"/>
    <col min="3586" max="3586" width="40.7109375" customWidth="1"/>
    <col min="3587" max="3587" width="16.7109375" customWidth="1"/>
    <col min="3841" max="3841" width="19.5703125" customWidth="1"/>
    <col min="3842" max="3842" width="40.7109375" customWidth="1"/>
    <col min="3843" max="3843" width="16.7109375" customWidth="1"/>
    <col min="4097" max="4097" width="19.5703125" customWidth="1"/>
    <col min="4098" max="4098" width="40.7109375" customWidth="1"/>
    <col min="4099" max="4099" width="16.7109375" customWidth="1"/>
    <col min="4353" max="4353" width="19.5703125" customWidth="1"/>
    <col min="4354" max="4354" width="40.7109375" customWidth="1"/>
    <col min="4355" max="4355" width="16.7109375" customWidth="1"/>
    <col min="4609" max="4609" width="19.5703125" customWidth="1"/>
    <col min="4610" max="4610" width="40.7109375" customWidth="1"/>
    <col min="4611" max="4611" width="16.7109375" customWidth="1"/>
    <col min="4865" max="4865" width="19.5703125" customWidth="1"/>
    <col min="4866" max="4866" width="40.7109375" customWidth="1"/>
    <col min="4867" max="4867" width="16.7109375" customWidth="1"/>
    <col min="5121" max="5121" width="19.5703125" customWidth="1"/>
    <col min="5122" max="5122" width="40.7109375" customWidth="1"/>
    <col min="5123" max="5123" width="16.7109375" customWidth="1"/>
    <col min="5377" max="5377" width="19.5703125" customWidth="1"/>
    <col min="5378" max="5378" width="40.7109375" customWidth="1"/>
    <col min="5379" max="5379" width="16.7109375" customWidth="1"/>
    <col min="5633" max="5633" width="19.5703125" customWidth="1"/>
    <col min="5634" max="5634" width="40.7109375" customWidth="1"/>
    <col min="5635" max="5635" width="16.7109375" customWidth="1"/>
    <col min="5889" max="5889" width="19.5703125" customWidth="1"/>
    <col min="5890" max="5890" width="40.7109375" customWidth="1"/>
    <col min="5891" max="5891" width="16.7109375" customWidth="1"/>
    <col min="6145" max="6145" width="19.5703125" customWidth="1"/>
    <col min="6146" max="6146" width="40.7109375" customWidth="1"/>
    <col min="6147" max="6147" width="16.7109375" customWidth="1"/>
    <col min="6401" max="6401" width="19.5703125" customWidth="1"/>
    <col min="6402" max="6402" width="40.7109375" customWidth="1"/>
    <col min="6403" max="6403" width="16.7109375" customWidth="1"/>
    <col min="6657" max="6657" width="19.5703125" customWidth="1"/>
    <col min="6658" max="6658" width="40.7109375" customWidth="1"/>
    <col min="6659" max="6659" width="16.7109375" customWidth="1"/>
    <col min="6913" max="6913" width="19.5703125" customWidth="1"/>
    <col min="6914" max="6914" width="40.7109375" customWidth="1"/>
    <col min="6915" max="6915" width="16.7109375" customWidth="1"/>
    <col min="7169" max="7169" width="19.5703125" customWidth="1"/>
    <col min="7170" max="7170" width="40.7109375" customWidth="1"/>
    <col min="7171" max="7171" width="16.7109375" customWidth="1"/>
    <col min="7425" max="7425" width="19.5703125" customWidth="1"/>
    <col min="7426" max="7426" width="40.7109375" customWidth="1"/>
    <col min="7427" max="7427" width="16.7109375" customWidth="1"/>
    <col min="7681" max="7681" width="19.5703125" customWidth="1"/>
    <col min="7682" max="7682" width="40.7109375" customWidth="1"/>
    <col min="7683" max="7683" width="16.7109375" customWidth="1"/>
    <col min="7937" max="7937" width="19.5703125" customWidth="1"/>
    <col min="7938" max="7938" width="40.7109375" customWidth="1"/>
    <col min="7939" max="7939" width="16.7109375" customWidth="1"/>
    <col min="8193" max="8193" width="19.5703125" customWidth="1"/>
    <col min="8194" max="8194" width="40.7109375" customWidth="1"/>
    <col min="8195" max="8195" width="16.7109375" customWidth="1"/>
    <col min="8449" max="8449" width="19.5703125" customWidth="1"/>
    <col min="8450" max="8450" width="40.7109375" customWidth="1"/>
    <col min="8451" max="8451" width="16.7109375" customWidth="1"/>
    <col min="8705" max="8705" width="19.5703125" customWidth="1"/>
    <col min="8706" max="8706" width="40.7109375" customWidth="1"/>
    <col min="8707" max="8707" width="16.7109375" customWidth="1"/>
    <col min="8961" max="8961" width="19.5703125" customWidth="1"/>
    <col min="8962" max="8962" width="40.7109375" customWidth="1"/>
    <col min="8963" max="8963" width="16.7109375" customWidth="1"/>
    <col min="9217" max="9217" width="19.5703125" customWidth="1"/>
    <col min="9218" max="9218" width="40.7109375" customWidth="1"/>
    <col min="9219" max="9219" width="16.7109375" customWidth="1"/>
    <col min="9473" max="9473" width="19.5703125" customWidth="1"/>
    <col min="9474" max="9474" width="40.7109375" customWidth="1"/>
    <col min="9475" max="9475" width="16.7109375" customWidth="1"/>
    <col min="9729" max="9729" width="19.5703125" customWidth="1"/>
    <col min="9730" max="9730" width="40.7109375" customWidth="1"/>
    <col min="9731" max="9731" width="16.7109375" customWidth="1"/>
    <col min="9985" max="9985" width="19.5703125" customWidth="1"/>
    <col min="9986" max="9986" width="40.7109375" customWidth="1"/>
    <col min="9987" max="9987" width="16.7109375" customWidth="1"/>
    <col min="10241" max="10241" width="19.5703125" customWidth="1"/>
    <col min="10242" max="10242" width="40.7109375" customWidth="1"/>
    <col min="10243" max="10243" width="16.7109375" customWidth="1"/>
    <col min="10497" max="10497" width="19.5703125" customWidth="1"/>
    <col min="10498" max="10498" width="40.7109375" customWidth="1"/>
    <col min="10499" max="10499" width="16.7109375" customWidth="1"/>
    <col min="10753" max="10753" width="19.5703125" customWidth="1"/>
    <col min="10754" max="10754" width="40.7109375" customWidth="1"/>
    <col min="10755" max="10755" width="16.7109375" customWidth="1"/>
    <col min="11009" max="11009" width="19.5703125" customWidth="1"/>
    <col min="11010" max="11010" width="40.7109375" customWidth="1"/>
    <col min="11011" max="11011" width="16.7109375" customWidth="1"/>
    <col min="11265" max="11265" width="19.5703125" customWidth="1"/>
    <col min="11266" max="11266" width="40.7109375" customWidth="1"/>
    <col min="11267" max="11267" width="16.7109375" customWidth="1"/>
    <col min="11521" max="11521" width="19.5703125" customWidth="1"/>
    <col min="11522" max="11522" width="40.7109375" customWidth="1"/>
    <col min="11523" max="11523" width="16.7109375" customWidth="1"/>
    <col min="11777" max="11777" width="19.5703125" customWidth="1"/>
    <col min="11778" max="11778" width="40.7109375" customWidth="1"/>
    <col min="11779" max="11779" width="16.7109375" customWidth="1"/>
    <col min="12033" max="12033" width="19.5703125" customWidth="1"/>
    <col min="12034" max="12034" width="40.7109375" customWidth="1"/>
    <col min="12035" max="12035" width="16.7109375" customWidth="1"/>
    <col min="12289" max="12289" width="19.5703125" customWidth="1"/>
    <col min="12290" max="12290" width="40.7109375" customWidth="1"/>
    <col min="12291" max="12291" width="16.7109375" customWidth="1"/>
    <col min="12545" max="12545" width="19.5703125" customWidth="1"/>
    <col min="12546" max="12546" width="40.7109375" customWidth="1"/>
    <col min="12547" max="12547" width="16.7109375" customWidth="1"/>
    <col min="12801" max="12801" width="19.5703125" customWidth="1"/>
    <col min="12802" max="12802" width="40.7109375" customWidth="1"/>
    <col min="12803" max="12803" width="16.7109375" customWidth="1"/>
    <col min="13057" max="13057" width="19.5703125" customWidth="1"/>
    <col min="13058" max="13058" width="40.7109375" customWidth="1"/>
    <col min="13059" max="13059" width="16.7109375" customWidth="1"/>
    <col min="13313" max="13313" width="19.5703125" customWidth="1"/>
    <col min="13314" max="13314" width="40.7109375" customWidth="1"/>
    <col min="13315" max="13315" width="16.7109375" customWidth="1"/>
    <col min="13569" max="13569" width="19.5703125" customWidth="1"/>
    <col min="13570" max="13570" width="40.7109375" customWidth="1"/>
    <col min="13571" max="13571" width="16.7109375" customWidth="1"/>
    <col min="13825" max="13825" width="19.5703125" customWidth="1"/>
    <col min="13826" max="13826" width="40.7109375" customWidth="1"/>
    <col min="13827" max="13827" width="16.7109375" customWidth="1"/>
    <col min="14081" max="14081" width="19.5703125" customWidth="1"/>
    <col min="14082" max="14082" width="40.7109375" customWidth="1"/>
    <col min="14083" max="14083" width="16.7109375" customWidth="1"/>
    <col min="14337" max="14337" width="19.5703125" customWidth="1"/>
    <col min="14338" max="14338" width="40.7109375" customWidth="1"/>
    <col min="14339" max="14339" width="16.7109375" customWidth="1"/>
    <col min="14593" max="14593" width="19.5703125" customWidth="1"/>
    <col min="14594" max="14594" width="40.7109375" customWidth="1"/>
    <col min="14595" max="14595" width="16.7109375" customWidth="1"/>
    <col min="14849" max="14849" width="19.5703125" customWidth="1"/>
    <col min="14850" max="14850" width="40.7109375" customWidth="1"/>
    <col min="14851" max="14851" width="16.7109375" customWidth="1"/>
    <col min="15105" max="15105" width="19.5703125" customWidth="1"/>
    <col min="15106" max="15106" width="40.7109375" customWidth="1"/>
    <col min="15107" max="15107" width="16.7109375" customWidth="1"/>
    <col min="15361" max="15361" width="19.5703125" customWidth="1"/>
    <col min="15362" max="15362" width="40.7109375" customWidth="1"/>
    <col min="15363" max="15363" width="16.7109375" customWidth="1"/>
    <col min="15617" max="15617" width="19.5703125" customWidth="1"/>
    <col min="15618" max="15618" width="40.7109375" customWidth="1"/>
    <col min="15619" max="15619" width="16.7109375" customWidth="1"/>
    <col min="15873" max="15873" width="19.5703125" customWidth="1"/>
    <col min="15874" max="15874" width="40.7109375" customWidth="1"/>
    <col min="15875" max="15875" width="16.7109375" customWidth="1"/>
    <col min="16129" max="16129" width="19.5703125" customWidth="1"/>
    <col min="16130" max="16130" width="40.7109375" customWidth="1"/>
    <col min="16131" max="16131" width="16.7109375" customWidth="1"/>
  </cols>
  <sheetData>
    <row r="1" spans="1:3" x14ac:dyDescent="0.25">
      <c r="A1" s="399" t="s">
        <v>289</v>
      </c>
      <c r="C1" s="399"/>
    </row>
    <row r="2" spans="1:3" ht="18" x14ac:dyDescent="0.25">
      <c r="A2" s="431" t="s">
        <v>250</v>
      </c>
      <c r="B2" s="431"/>
      <c r="C2" s="431"/>
    </row>
    <row r="4" spans="1:3" ht="15.75" x14ac:dyDescent="0.25">
      <c r="A4" s="489" t="s">
        <v>251</v>
      </c>
      <c r="B4" s="490"/>
      <c r="C4" s="491"/>
    </row>
    <row r="5" spans="1:3" x14ac:dyDescent="0.25">
      <c r="A5" s="492" t="s">
        <v>252</v>
      </c>
      <c r="B5" s="493"/>
      <c r="C5" s="496">
        <v>120000</v>
      </c>
    </row>
    <row r="6" spans="1:3" x14ac:dyDescent="0.25">
      <c r="A6" s="494"/>
      <c r="B6" s="495"/>
      <c r="C6" s="497"/>
    </row>
    <row r="7" spans="1:3" x14ac:dyDescent="0.25">
      <c r="C7" s="400"/>
    </row>
    <row r="8" spans="1:3" ht="15.75" x14ac:dyDescent="0.25">
      <c r="A8" s="489" t="s">
        <v>253</v>
      </c>
      <c r="B8" s="490"/>
      <c r="C8" s="491"/>
    </row>
    <row r="9" spans="1:3" x14ac:dyDescent="0.25">
      <c r="A9" s="401" t="s">
        <v>254</v>
      </c>
      <c r="B9" s="402" t="s">
        <v>255</v>
      </c>
      <c r="C9" s="403">
        <v>86400</v>
      </c>
    </row>
    <row r="10" spans="1:3" ht="15.75" thickBot="1" x14ac:dyDescent="0.3">
      <c r="A10" s="404" t="s">
        <v>256</v>
      </c>
      <c r="B10" s="405"/>
      <c r="C10" s="406">
        <v>33600</v>
      </c>
    </row>
    <row r="11" spans="1:3" x14ac:dyDescent="0.25">
      <c r="A11" s="498" t="s">
        <v>15</v>
      </c>
      <c r="B11" s="499"/>
      <c r="C11" s="407">
        <f>SUM(C9:C10)</f>
        <v>120000</v>
      </c>
    </row>
    <row r="12" spans="1:3" x14ac:dyDescent="0.25">
      <c r="C12" s="400"/>
    </row>
    <row r="13" spans="1:3" x14ac:dyDescent="0.25">
      <c r="A13" s="487" t="s">
        <v>257</v>
      </c>
      <c r="B13" s="488"/>
      <c r="C13" s="408">
        <f>C11-C5</f>
        <v>0</v>
      </c>
    </row>
    <row r="15" spans="1:3" x14ac:dyDescent="0.25">
      <c r="A15" t="s">
        <v>287</v>
      </c>
    </row>
    <row r="16" spans="1:3" x14ac:dyDescent="0.25">
      <c r="A16" t="s">
        <v>288</v>
      </c>
    </row>
  </sheetData>
  <mergeCells count="7">
    <mergeCell ref="A13:B13"/>
    <mergeCell ref="A2:C2"/>
    <mergeCell ref="A4:C4"/>
    <mergeCell ref="A5:B6"/>
    <mergeCell ref="C5:C6"/>
    <mergeCell ref="A8:C8"/>
    <mergeCell ref="A11:B1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90B7-6986-472D-B15E-C7625DEE8F9D}">
  <dimension ref="A1:J36"/>
  <sheetViews>
    <sheetView tabSelected="1" workbookViewId="0">
      <selection sqref="A1:C1"/>
    </sheetView>
  </sheetViews>
  <sheetFormatPr defaultRowHeight="15" x14ac:dyDescent="0.25"/>
  <cols>
    <col min="1" max="1" width="9.7109375" customWidth="1"/>
    <col min="2" max="2" width="35" customWidth="1"/>
    <col min="3" max="3" width="15.7109375" customWidth="1"/>
    <col min="257" max="257" width="9.7109375" customWidth="1"/>
    <col min="258" max="258" width="35" customWidth="1"/>
    <col min="259" max="259" width="15.7109375" customWidth="1"/>
    <col min="513" max="513" width="9.7109375" customWidth="1"/>
    <col min="514" max="514" width="35" customWidth="1"/>
    <col min="515" max="515" width="15.7109375" customWidth="1"/>
    <col min="769" max="769" width="9.7109375" customWidth="1"/>
    <col min="770" max="770" width="35" customWidth="1"/>
    <col min="771" max="771" width="15.7109375" customWidth="1"/>
    <col min="1025" max="1025" width="9.7109375" customWidth="1"/>
    <col min="1026" max="1026" width="35" customWidth="1"/>
    <col min="1027" max="1027" width="15.7109375" customWidth="1"/>
    <col min="1281" max="1281" width="9.7109375" customWidth="1"/>
    <col min="1282" max="1282" width="35" customWidth="1"/>
    <col min="1283" max="1283" width="15.7109375" customWidth="1"/>
    <col min="1537" max="1537" width="9.7109375" customWidth="1"/>
    <col min="1538" max="1538" width="35" customWidth="1"/>
    <col min="1539" max="1539" width="15.7109375" customWidth="1"/>
    <col min="1793" max="1793" width="9.7109375" customWidth="1"/>
    <col min="1794" max="1794" width="35" customWidth="1"/>
    <col min="1795" max="1795" width="15.7109375" customWidth="1"/>
    <col min="2049" max="2049" width="9.7109375" customWidth="1"/>
    <col min="2050" max="2050" width="35" customWidth="1"/>
    <col min="2051" max="2051" width="15.7109375" customWidth="1"/>
    <col min="2305" max="2305" width="9.7109375" customWidth="1"/>
    <col min="2306" max="2306" width="35" customWidth="1"/>
    <col min="2307" max="2307" width="15.7109375" customWidth="1"/>
    <col min="2561" max="2561" width="9.7109375" customWidth="1"/>
    <col min="2562" max="2562" width="35" customWidth="1"/>
    <col min="2563" max="2563" width="15.7109375" customWidth="1"/>
    <col min="2817" max="2817" width="9.7109375" customWidth="1"/>
    <col min="2818" max="2818" width="35" customWidth="1"/>
    <col min="2819" max="2819" width="15.7109375" customWidth="1"/>
    <col min="3073" max="3073" width="9.7109375" customWidth="1"/>
    <col min="3074" max="3074" width="35" customWidth="1"/>
    <col min="3075" max="3075" width="15.7109375" customWidth="1"/>
    <col min="3329" max="3329" width="9.7109375" customWidth="1"/>
    <col min="3330" max="3330" width="35" customWidth="1"/>
    <col min="3331" max="3331" width="15.7109375" customWidth="1"/>
    <col min="3585" max="3585" width="9.7109375" customWidth="1"/>
    <col min="3586" max="3586" width="35" customWidth="1"/>
    <col min="3587" max="3587" width="15.7109375" customWidth="1"/>
    <col min="3841" max="3841" width="9.7109375" customWidth="1"/>
    <col min="3842" max="3842" width="35" customWidth="1"/>
    <col min="3843" max="3843" width="15.7109375" customWidth="1"/>
    <col min="4097" max="4097" width="9.7109375" customWidth="1"/>
    <col min="4098" max="4098" width="35" customWidth="1"/>
    <col min="4099" max="4099" width="15.7109375" customWidth="1"/>
    <col min="4353" max="4353" width="9.7109375" customWidth="1"/>
    <col min="4354" max="4354" width="35" customWidth="1"/>
    <col min="4355" max="4355" width="15.7109375" customWidth="1"/>
    <col min="4609" max="4609" width="9.7109375" customWidth="1"/>
    <col min="4610" max="4610" width="35" customWidth="1"/>
    <col min="4611" max="4611" width="15.7109375" customWidth="1"/>
    <col min="4865" max="4865" width="9.7109375" customWidth="1"/>
    <col min="4866" max="4866" width="35" customWidth="1"/>
    <col min="4867" max="4867" width="15.7109375" customWidth="1"/>
    <col min="5121" max="5121" width="9.7109375" customWidth="1"/>
    <col min="5122" max="5122" width="35" customWidth="1"/>
    <col min="5123" max="5123" width="15.7109375" customWidth="1"/>
    <col min="5377" max="5377" width="9.7109375" customWidth="1"/>
    <col min="5378" max="5378" width="35" customWidth="1"/>
    <col min="5379" max="5379" width="15.7109375" customWidth="1"/>
    <col min="5633" max="5633" width="9.7109375" customWidth="1"/>
    <col min="5634" max="5634" width="35" customWidth="1"/>
    <col min="5635" max="5635" width="15.7109375" customWidth="1"/>
    <col min="5889" max="5889" width="9.7109375" customWidth="1"/>
    <col min="5890" max="5890" width="35" customWidth="1"/>
    <col min="5891" max="5891" width="15.7109375" customWidth="1"/>
    <col min="6145" max="6145" width="9.7109375" customWidth="1"/>
    <col min="6146" max="6146" width="35" customWidth="1"/>
    <col min="6147" max="6147" width="15.7109375" customWidth="1"/>
    <col min="6401" max="6401" width="9.7109375" customWidth="1"/>
    <col min="6402" max="6402" width="35" customWidth="1"/>
    <col min="6403" max="6403" width="15.7109375" customWidth="1"/>
    <col min="6657" max="6657" width="9.7109375" customWidth="1"/>
    <col min="6658" max="6658" width="35" customWidth="1"/>
    <col min="6659" max="6659" width="15.7109375" customWidth="1"/>
    <col min="6913" max="6913" width="9.7109375" customWidth="1"/>
    <col min="6914" max="6914" width="35" customWidth="1"/>
    <col min="6915" max="6915" width="15.7109375" customWidth="1"/>
    <col min="7169" max="7169" width="9.7109375" customWidth="1"/>
    <col min="7170" max="7170" width="35" customWidth="1"/>
    <col min="7171" max="7171" width="15.7109375" customWidth="1"/>
    <col min="7425" max="7425" width="9.7109375" customWidth="1"/>
    <col min="7426" max="7426" width="35" customWidth="1"/>
    <col min="7427" max="7427" width="15.7109375" customWidth="1"/>
    <col min="7681" max="7681" width="9.7109375" customWidth="1"/>
    <col min="7682" max="7682" width="35" customWidth="1"/>
    <col min="7683" max="7683" width="15.7109375" customWidth="1"/>
    <col min="7937" max="7937" width="9.7109375" customWidth="1"/>
    <col min="7938" max="7938" width="35" customWidth="1"/>
    <col min="7939" max="7939" width="15.7109375" customWidth="1"/>
    <col min="8193" max="8193" width="9.7109375" customWidth="1"/>
    <col min="8194" max="8194" width="35" customWidth="1"/>
    <col min="8195" max="8195" width="15.7109375" customWidth="1"/>
    <col min="8449" max="8449" width="9.7109375" customWidth="1"/>
    <col min="8450" max="8450" width="35" customWidth="1"/>
    <col min="8451" max="8451" width="15.7109375" customWidth="1"/>
    <col min="8705" max="8705" width="9.7109375" customWidth="1"/>
    <col min="8706" max="8706" width="35" customWidth="1"/>
    <col min="8707" max="8707" width="15.7109375" customWidth="1"/>
    <col min="8961" max="8961" width="9.7109375" customWidth="1"/>
    <col min="8962" max="8962" width="35" customWidth="1"/>
    <col min="8963" max="8963" width="15.7109375" customWidth="1"/>
    <col min="9217" max="9217" width="9.7109375" customWidth="1"/>
    <col min="9218" max="9218" width="35" customWidth="1"/>
    <col min="9219" max="9219" width="15.7109375" customWidth="1"/>
    <col min="9473" max="9473" width="9.7109375" customWidth="1"/>
    <col min="9474" max="9474" width="35" customWidth="1"/>
    <col min="9475" max="9475" width="15.7109375" customWidth="1"/>
    <col min="9729" max="9729" width="9.7109375" customWidth="1"/>
    <col min="9730" max="9730" width="35" customWidth="1"/>
    <col min="9731" max="9731" width="15.7109375" customWidth="1"/>
    <col min="9985" max="9985" width="9.7109375" customWidth="1"/>
    <col min="9986" max="9986" width="35" customWidth="1"/>
    <col min="9987" max="9987" width="15.7109375" customWidth="1"/>
    <col min="10241" max="10241" width="9.7109375" customWidth="1"/>
    <col min="10242" max="10242" width="35" customWidth="1"/>
    <col min="10243" max="10243" width="15.7109375" customWidth="1"/>
    <col min="10497" max="10497" width="9.7109375" customWidth="1"/>
    <col min="10498" max="10498" width="35" customWidth="1"/>
    <col min="10499" max="10499" width="15.7109375" customWidth="1"/>
    <col min="10753" max="10753" width="9.7109375" customWidth="1"/>
    <col min="10754" max="10754" width="35" customWidth="1"/>
    <col min="10755" max="10755" width="15.7109375" customWidth="1"/>
    <col min="11009" max="11009" width="9.7109375" customWidth="1"/>
    <col min="11010" max="11010" width="35" customWidth="1"/>
    <col min="11011" max="11011" width="15.7109375" customWidth="1"/>
    <col min="11265" max="11265" width="9.7109375" customWidth="1"/>
    <col min="11266" max="11266" width="35" customWidth="1"/>
    <col min="11267" max="11267" width="15.7109375" customWidth="1"/>
    <col min="11521" max="11521" width="9.7109375" customWidth="1"/>
    <col min="11522" max="11522" width="35" customWidth="1"/>
    <col min="11523" max="11523" width="15.7109375" customWidth="1"/>
    <col min="11777" max="11777" width="9.7109375" customWidth="1"/>
    <col min="11778" max="11778" width="35" customWidth="1"/>
    <col min="11779" max="11779" width="15.7109375" customWidth="1"/>
    <col min="12033" max="12033" width="9.7109375" customWidth="1"/>
    <col min="12034" max="12034" width="35" customWidth="1"/>
    <col min="12035" max="12035" width="15.7109375" customWidth="1"/>
    <col min="12289" max="12289" width="9.7109375" customWidth="1"/>
    <col min="12290" max="12290" width="35" customWidth="1"/>
    <col min="12291" max="12291" width="15.7109375" customWidth="1"/>
    <col min="12545" max="12545" width="9.7109375" customWidth="1"/>
    <col min="12546" max="12546" width="35" customWidth="1"/>
    <col min="12547" max="12547" width="15.7109375" customWidth="1"/>
    <col min="12801" max="12801" width="9.7109375" customWidth="1"/>
    <col min="12802" max="12802" width="35" customWidth="1"/>
    <col min="12803" max="12803" width="15.7109375" customWidth="1"/>
    <col min="13057" max="13057" width="9.7109375" customWidth="1"/>
    <col min="13058" max="13058" width="35" customWidth="1"/>
    <col min="13059" max="13059" width="15.7109375" customWidth="1"/>
    <col min="13313" max="13313" width="9.7109375" customWidth="1"/>
    <col min="13314" max="13314" width="35" customWidth="1"/>
    <col min="13315" max="13315" width="15.7109375" customWidth="1"/>
    <col min="13569" max="13569" width="9.7109375" customWidth="1"/>
    <col min="13570" max="13570" width="35" customWidth="1"/>
    <col min="13571" max="13571" width="15.7109375" customWidth="1"/>
    <col min="13825" max="13825" width="9.7109375" customWidth="1"/>
    <col min="13826" max="13826" width="35" customWidth="1"/>
    <col min="13827" max="13827" width="15.7109375" customWidth="1"/>
    <col min="14081" max="14081" width="9.7109375" customWidth="1"/>
    <col min="14082" max="14082" width="35" customWidth="1"/>
    <col min="14083" max="14083" width="15.7109375" customWidth="1"/>
    <col min="14337" max="14337" width="9.7109375" customWidth="1"/>
    <col min="14338" max="14338" width="35" customWidth="1"/>
    <col min="14339" max="14339" width="15.7109375" customWidth="1"/>
    <col min="14593" max="14593" width="9.7109375" customWidth="1"/>
    <col min="14594" max="14594" width="35" customWidth="1"/>
    <col min="14595" max="14595" width="15.7109375" customWidth="1"/>
    <col min="14849" max="14849" width="9.7109375" customWidth="1"/>
    <col min="14850" max="14850" width="35" customWidth="1"/>
    <col min="14851" max="14851" width="15.7109375" customWidth="1"/>
    <col min="15105" max="15105" width="9.7109375" customWidth="1"/>
    <col min="15106" max="15106" width="35" customWidth="1"/>
    <col min="15107" max="15107" width="15.7109375" customWidth="1"/>
    <col min="15361" max="15361" width="9.7109375" customWidth="1"/>
    <col min="15362" max="15362" width="35" customWidth="1"/>
    <col min="15363" max="15363" width="15.7109375" customWidth="1"/>
    <col min="15617" max="15617" width="9.7109375" customWidth="1"/>
    <col min="15618" max="15618" width="35" customWidth="1"/>
    <col min="15619" max="15619" width="15.7109375" customWidth="1"/>
    <col min="15873" max="15873" width="9.7109375" customWidth="1"/>
    <col min="15874" max="15874" width="35" customWidth="1"/>
    <col min="15875" max="15875" width="15.7109375" customWidth="1"/>
    <col min="16129" max="16129" width="9.7109375" customWidth="1"/>
    <col min="16130" max="16130" width="35" customWidth="1"/>
    <col min="16131" max="16131" width="15.7109375" customWidth="1"/>
  </cols>
  <sheetData>
    <row r="1" spans="1:10" x14ac:dyDescent="0.25">
      <c r="A1" s="429" t="s">
        <v>292</v>
      </c>
      <c r="B1" s="429"/>
      <c r="C1" s="429"/>
      <c r="D1" s="409"/>
      <c r="E1" s="409"/>
      <c r="F1" s="409"/>
      <c r="G1" s="409"/>
      <c r="H1" s="409"/>
      <c r="I1" s="409"/>
      <c r="J1" s="409"/>
    </row>
    <row r="2" spans="1:10" x14ac:dyDescent="0.25">
      <c r="A2" s="409"/>
      <c r="B2" s="409"/>
      <c r="C2" s="409"/>
      <c r="D2" s="409"/>
      <c r="E2" s="409"/>
      <c r="F2" s="409"/>
      <c r="G2" s="409"/>
      <c r="H2" s="409"/>
    </row>
    <row r="3" spans="1:10" ht="18" x14ac:dyDescent="0.25">
      <c r="A3" s="431" t="s">
        <v>258</v>
      </c>
      <c r="B3" s="431"/>
      <c r="C3" s="431"/>
    </row>
    <row r="4" spans="1:10" ht="15.75" thickBot="1" x14ac:dyDescent="0.3"/>
    <row r="5" spans="1:10" ht="18" x14ac:dyDescent="0.25">
      <c r="A5" s="503" t="s">
        <v>259</v>
      </c>
      <c r="B5" s="504"/>
      <c r="C5" s="505"/>
    </row>
    <row r="6" spans="1:10" ht="12.75" customHeight="1" x14ac:dyDescent="0.25">
      <c r="A6" s="410" t="s">
        <v>260</v>
      </c>
      <c r="B6" s="411" t="s">
        <v>4</v>
      </c>
      <c r="C6" s="412" t="s">
        <v>261</v>
      </c>
    </row>
    <row r="7" spans="1:10" x14ac:dyDescent="0.25">
      <c r="A7" s="413">
        <v>602</v>
      </c>
      <c r="B7" s="414" t="s">
        <v>262</v>
      </c>
      <c r="C7" s="415">
        <v>30</v>
      </c>
    </row>
    <row r="8" spans="1:10" x14ac:dyDescent="0.25">
      <c r="A8" s="413">
        <v>603</v>
      </c>
      <c r="B8" s="402" t="s">
        <v>263</v>
      </c>
      <c r="C8" s="415">
        <v>6300</v>
      </c>
    </row>
    <row r="9" spans="1:10" x14ac:dyDescent="0.25">
      <c r="A9" s="413">
        <v>644</v>
      </c>
      <c r="B9" s="402" t="s">
        <v>264</v>
      </c>
      <c r="C9" s="415">
        <v>0</v>
      </c>
    </row>
    <row r="10" spans="1:10" x14ac:dyDescent="0.25">
      <c r="A10" s="413">
        <v>647</v>
      </c>
      <c r="B10" s="402" t="s">
        <v>265</v>
      </c>
      <c r="C10" s="415">
        <v>0</v>
      </c>
      <c r="D10" s="88"/>
    </row>
    <row r="11" spans="1:10" ht="15.75" thickBot="1" x14ac:dyDescent="0.3">
      <c r="A11" s="413">
        <v>662</v>
      </c>
      <c r="B11" s="402" t="s">
        <v>266</v>
      </c>
      <c r="C11" s="415">
        <v>3</v>
      </c>
    </row>
    <row r="12" spans="1:10" x14ac:dyDescent="0.25">
      <c r="A12" s="506" t="s">
        <v>267</v>
      </c>
      <c r="B12" s="507"/>
      <c r="C12" s="416">
        <f>SUM(C7:C11)</f>
        <v>6333</v>
      </c>
    </row>
    <row r="13" spans="1:10" x14ac:dyDescent="0.25">
      <c r="A13" s="417">
        <v>649</v>
      </c>
      <c r="B13" s="418" t="s">
        <v>268</v>
      </c>
      <c r="C13" s="419">
        <f>-C34</f>
        <v>-853.86</v>
      </c>
    </row>
    <row r="14" spans="1:10" x14ac:dyDescent="0.25">
      <c r="A14" s="508" t="s">
        <v>269</v>
      </c>
      <c r="B14" s="499"/>
      <c r="C14" s="420">
        <f>SUM(C12+C13)</f>
        <v>5479.14</v>
      </c>
    </row>
    <row r="15" spans="1:10" x14ac:dyDescent="0.25">
      <c r="A15" s="92"/>
      <c r="C15" s="421"/>
    </row>
    <row r="16" spans="1:10" ht="18" x14ac:dyDescent="0.25">
      <c r="A16" s="500" t="s">
        <v>270</v>
      </c>
      <c r="B16" s="501"/>
      <c r="C16" s="502"/>
    </row>
    <row r="17" spans="1:3" x14ac:dyDescent="0.25">
      <c r="A17" s="410" t="s">
        <v>260</v>
      </c>
      <c r="B17" s="411" t="s">
        <v>4</v>
      </c>
      <c r="C17" s="412" t="s">
        <v>261</v>
      </c>
    </row>
    <row r="18" spans="1:3" x14ac:dyDescent="0.25">
      <c r="A18" s="413">
        <v>501</v>
      </c>
      <c r="B18" s="414" t="s">
        <v>271</v>
      </c>
      <c r="C18" s="415">
        <v>10</v>
      </c>
    </row>
    <row r="19" spans="1:3" x14ac:dyDescent="0.25">
      <c r="A19" s="413">
        <v>502</v>
      </c>
      <c r="B19" s="402" t="s">
        <v>272</v>
      </c>
      <c r="C19" s="415">
        <v>90</v>
      </c>
    </row>
    <row r="20" spans="1:3" x14ac:dyDescent="0.25">
      <c r="A20" s="413">
        <v>544</v>
      </c>
      <c r="B20" s="402" t="s">
        <v>273</v>
      </c>
      <c r="C20" s="415">
        <v>0</v>
      </c>
    </row>
    <row r="21" spans="1:3" x14ac:dyDescent="0.25">
      <c r="A21" s="413">
        <v>511</v>
      </c>
      <c r="B21" s="402" t="s">
        <v>111</v>
      </c>
      <c r="C21" s="415">
        <v>1000</v>
      </c>
    </row>
    <row r="22" spans="1:3" x14ac:dyDescent="0.25">
      <c r="A22" s="413">
        <v>518</v>
      </c>
      <c r="B22" s="402" t="s">
        <v>274</v>
      </c>
      <c r="C22" s="415">
        <v>550</v>
      </c>
    </row>
    <row r="23" spans="1:3" x14ac:dyDescent="0.25">
      <c r="A23" s="413">
        <v>521</v>
      </c>
      <c r="B23" s="402" t="s">
        <v>275</v>
      </c>
      <c r="C23" s="415">
        <v>80</v>
      </c>
    </row>
    <row r="24" spans="1:3" x14ac:dyDescent="0.25">
      <c r="A24" s="413">
        <v>524</v>
      </c>
      <c r="B24" s="402" t="s">
        <v>276</v>
      </c>
      <c r="C24" s="415">
        <v>27</v>
      </c>
    </row>
    <row r="25" spans="1:3" x14ac:dyDescent="0.25">
      <c r="A25" s="413">
        <v>538</v>
      </c>
      <c r="B25" s="402" t="s">
        <v>277</v>
      </c>
      <c r="C25" s="415">
        <v>10</v>
      </c>
    </row>
    <row r="26" spans="1:3" x14ac:dyDescent="0.25">
      <c r="A26" s="413">
        <v>549</v>
      </c>
      <c r="B26" s="402" t="s">
        <v>278</v>
      </c>
      <c r="C26" s="415">
        <v>72</v>
      </c>
    </row>
    <row r="27" spans="1:3" x14ac:dyDescent="0.25">
      <c r="A27" s="413">
        <v>551</v>
      </c>
      <c r="B27" s="402" t="s">
        <v>279</v>
      </c>
      <c r="C27" s="415">
        <v>867</v>
      </c>
    </row>
    <row r="28" spans="1:3" x14ac:dyDescent="0.25">
      <c r="A28" s="413">
        <v>554</v>
      </c>
      <c r="B28" s="402" t="s">
        <v>280</v>
      </c>
      <c r="C28" s="415">
        <v>0</v>
      </c>
    </row>
    <row r="29" spans="1:3" ht="15.75" thickBot="1" x14ac:dyDescent="0.3">
      <c r="A29" s="422">
        <v>556</v>
      </c>
      <c r="B29" s="405" t="s">
        <v>281</v>
      </c>
      <c r="C29" s="423">
        <v>60</v>
      </c>
    </row>
    <row r="30" spans="1:3" x14ac:dyDescent="0.25">
      <c r="A30" s="508" t="s">
        <v>282</v>
      </c>
      <c r="B30" s="499"/>
      <c r="C30" s="420">
        <f>SUM(C18:C29)</f>
        <v>2766</v>
      </c>
    </row>
    <row r="31" spans="1:3" x14ac:dyDescent="0.25">
      <c r="A31" s="92"/>
      <c r="C31" s="421"/>
    </row>
    <row r="32" spans="1:3" x14ac:dyDescent="0.25">
      <c r="A32" s="92"/>
      <c r="C32" s="421"/>
    </row>
    <row r="33" spans="1:3" x14ac:dyDescent="0.25">
      <c r="A33" s="509" t="s">
        <v>283</v>
      </c>
      <c r="B33" s="510"/>
      <c r="C33" s="424">
        <f>C12-C30</f>
        <v>3567</v>
      </c>
    </row>
    <row r="34" spans="1:3" x14ac:dyDescent="0.25">
      <c r="A34" s="509" t="s">
        <v>284</v>
      </c>
      <c r="B34" s="510"/>
      <c r="C34" s="424">
        <f>(C33+C27+C28+C29)*0.19</f>
        <v>853.86</v>
      </c>
    </row>
    <row r="35" spans="1:3" x14ac:dyDescent="0.25">
      <c r="A35" s="509" t="s">
        <v>285</v>
      </c>
      <c r="B35" s="510"/>
      <c r="C35" s="424">
        <f>C33-C34</f>
        <v>2713.14</v>
      </c>
    </row>
    <row r="36" spans="1:3" ht="15.75" thickBot="1" x14ac:dyDescent="0.3">
      <c r="A36" s="511" t="s">
        <v>286</v>
      </c>
      <c r="B36" s="512"/>
      <c r="C36" s="425">
        <v>739.8</v>
      </c>
    </row>
  </sheetData>
  <mergeCells count="11">
    <mergeCell ref="A30:B30"/>
    <mergeCell ref="A33:B33"/>
    <mergeCell ref="A34:B34"/>
    <mergeCell ref="A35:B35"/>
    <mergeCell ref="A36:B36"/>
    <mergeCell ref="A16:C16"/>
    <mergeCell ref="A1:C1"/>
    <mergeCell ref="A3:C3"/>
    <mergeCell ref="A5:C5"/>
    <mergeCell ref="A12:B12"/>
    <mergeCell ref="A14:B14"/>
  </mergeCells>
  <dataValidations count="1">
    <dataValidation allowBlank="1" sqref="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P38:P65568 JL38:JL65568 TH38:TH65568 ADD38:ADD65568 AMZ38:AMZ65568 AWV38:AWV65568 BGR38:BGR65568 BQN38:BQN65568 CAJ38:CAJ65568 CKF38:CKF65568 CUB38:CUB65568 DDX38:DDX65568 DNT38:DNT65568 DXP38:DXP65568 EHL38:EHL65568 ERH38:ERH65568 FBD38:FBD65568 FKZ38:FKZ65568 FUV38:FUV65568 GER38:GER65568 GON38:GON65568 GYJ38:GYJ65568 HIF38:HIF65568 HSB38:HSB65568 IBX38:IBX65568 ILT38:ILT65568 IVP38:IVP65568 JFL38:JFL65568 JPH38:JPH65568 JZD38:JZD65568 KIZ38:KIZ65568 KSV38:KSV65568 LCR38:LCR65568 LMN38:LMN65568 LWJ38:LWJ65568 MGF38:MGF65568 MQB38:MQB65568 MZX38:MZX65568 NJT38:NJT65568 NTP38:NTP65568 ODL38:ODL65568 ONH38:ONH65568 OXD38:OXD65568 PGZ38:PGZ65568 PQV38:PQV65568 QAR38:QAR65568 QKN38:QKN65568 QUJ38:QUJ65568 REF38:REF65568 ROB38:ROB65568 RXX38:RXX65568 SHT38:SHT65568 SRP38:SRP65568 TBL38:TBL65568 TLH38:TLH65568 TVD38:TVD65568 UEZ38:UEZ65568 UOV38:UOV65568 UYR38:UYR65568 VIN38:VIN65568 VSJ38:VSJ65568 WCF38:WCF65568 WMB38:WMB65568 WVX38:WVX65568 P65574:P131104 JL65574:JL131104 TH65574:TH131104 ADD65574:ADD131104 AMZ65574:AMZ131104 AWV65574:AWV131104 BGR65574:BGR131104 BQN65574:BQN131104 CAJ65574:CAJ131104 CKF65574:CKF131104 CUB65574:CUB131104 DDX65574:DDX131104 DNT65574:DNT131104 DXP65574:DXP131104 EHL65574:EHL131104 ERH65574:ERH131104 FBD65574:FBD131104 FKZ65574:FKZ131104 FUV65574:FUV131104 GER65574:GER131104 GON65574:GON131104 GYJ65574:GYJ131104 HIF65574:HIF131104 HSB65574:HSB131104 IBX65574:IBX131104 ILT65574:ILT131104 IVP65574:IVP131104 JFL65574:JFL131104 JPH65574:JPH131104 JZD65574:JZD131104 KIZ65574:KIZ131104 KSV65574:KSV131104 LCR65574:LCR131104 LMN65574:LMN131104 LWJ65574:LWJ131104 MGF65574:MGF131104 MQB65574:MQB131104 MZX65574:MZX131104 NJT65574:NJT131104 NTP65574:NTP131104 ODL65574:ODL131104 ONH65574:ONH131104 OXD65574:OXD131104 PGZ65574:PGZ131104 PQV65574:PQV131104 QAR65574:QAR131104 QKN65574:QKN131104 QUJ65574:QUJ131104 REF65574:REF131104 ROB65574:ROB131104 RXX65574:RXX131104 SHT65574:SHT131104 SRP65574:SRP131104 TBL65574:TBL131104 TLH65574:TLH131104 TVD65574:TVD131104 UEZ65574:UEZ131104 UOV65574:UOV131104 UYR65574:UYR131104 VIN65574:VIN131104 VSJ65574:VSJ131104 WCF65574:WCF131104 WMB65574:WMB131104 WVX65574:WVX131104 P131110:P196640 JL131110:JL196640 TH131110:TH196640 ADD131110:ADD196640 AMZ131110:AMZ196640 AWV131110:AWV196640 BGR131110:BGR196640 BQN131110:BQN196640 CAJ131110:CAJ196640 CKF131110:CKF196640 CUB131110:CUB196640 DDX131110:DDX196640 DNT131110:DNT196640 DXP131110:DXP196640 EHL131110:EHL196640 ERH131110:ERH196640 FBD131110:FBD196640 FKZ131110:FKZ196640 FUV131110:FUV196640 GER131110:GER196640 GON131110:GON196640 GYJ131110:GYJ196640 HIF131110:HIF196640 HSB131110:HSB196640 IBX131110:IBX196640 ILT131110:ILT196640 IVP131110:IVP196640 JFL131110:JFL196640 JPH131110:JPH196640 JZD131110:JZD196640 KIZ131110:KIZ196640 KSV131110:KSV196640 LCR131110:LCR196640 LMN131110:LMN196640 LWJ131110:LWJ196640 MGF131110:MGF196640 MQB131110:MQB196640 MZX131110:MZX196640 NJT131110:NJT196640 NTP131110:NTP196640 ODL131110:ODL196640 ONH131110:ONH196640 OXD131110:OXD196640 PGZ131110:PGZ196640 PQV131110:PQV196640 QAR131110:QAR196640 QKN131110:QKN196640 QUJ131110:QUJ196640 REF131110:REF196640 ROB131110:ROB196640 RXX131110:RXX196640 SHT131110:SHT196640 SRP131110:SRP196640 TBL131110:TBL196640 TLH131110:TLH196640 TVD131110:TVD196640 UEZ131110:UEZ196640 UOV131110:UOV196640 UYR131110:UYR196640 VIN131110:VIN196640 VSJ131110:VSJ196640 WCF131110:WCF196640 WMB131110:WMB196640 WVX131110:WVX196640 P196646:P262176 JL196646:JL262176 TH196646:TH262176 ADD196646:ADD262176 AMZ196646:AMZ262176 AWV196646:AWV262176 BGR196646:BGR262176 BQN196646:BQN262176 CAJ196646:CAJ262176 CKF196646:CKF262176 CUB196646:CUB262176 DDX196646:DDX262176 DNT196646:DNT262176 DXP196646:DXP262176 EHL196646:EHL262176 ERH196646:ERH262176 FBD196646:FBD262176 FKZ196646:FKZ262176 FUV196646:FUV262176 GER196646:GER262176 GON196646:GON262176 GYJ196646:GYJ262176 HIF196646:HIF262176 HSB196646:HSB262176 IBX196646:IBX262176 ILT196646:ILT262176 IVP196646:IVP262176 JFL196646:JFL262176 JPH196646:JPH262176 JZD196646:JZD262176 KIZ196646:KIZ262176 KSV196646:KSV262176 LCR196646:LCR262176 LMN196646:LMN262176 LWJ196646:LWJ262176 MGF196646:MGF262176 MQB196646:MQB262176 MZX196646:MZX262176 NJT196646:NJT262176 NTP196646:NTP262176 ODL196646:ODL262176 ONH196646:ONH262176 OXD196646:OXD262176 PGZ196646:PGZ262176 PQV196646:PQV262176 QAR196646:QAR262176 QKN196646:QKN262176 QUJ196646:QUJ262176 REF196646:REF262176 ROB196646:ROB262176 RXX196646:RXX262176 SHT196646:SHT262176 SRP196646:SRP262176 TBL196646:TBL262176 TLH196646:TLH262176 TVD196646:TVD262176 UEZ196646:UEZ262176 UOV196646:UOV262176 UYR196646:UYR262176 VIN196646:VIN262176 VSJ196646:VSJ262176 WCF196646:WCF262176 WMB196646:WMB262176 WVX196646:WVX262176 P262182:P327712 JL262182:JL327712 TH262182:TH327712 ADD262182:ADD327712 AMZ262182:AMZ327712 AWV262182:AWV327712 BGR262182:BGR327712 BQN262182:BQN327712 CAJ262182:CAJ327712 CKF262182:CKF327712 CUB262182:CUB327712 DDX262182:DDX327712 DNT262182:DNT327712 DXP262182:DXP327712 EHL262182:EHL327712 ERH262182:ERH327712 FBD262182:FBD327712 FKZ262182:FKZ327712 FUV262182:FUV327712 GER262182:GER327712 GON262182:GON327712 GYJ262182:GYJ327712 HIF262182:HIF327712 HSB262182:HSB327712 IBX262182:IBX327712 ILT262182:ILT327712 IVP262182:IVP327712 JFL262182:JFL327712 JPH262182:JPH327712 JZD262182:JZD327712 KIZ262182:KIZ327712 KSV262182:KSV327712 LCR262182:LCR327712 LMN262182:LMN327712 LWJ262182:LWJ327712 MGF262182:MGF327712 MQB262182:MQB327712 MZX262182:MZX327712 NJT262182:NJT327712 NTP262182:NTP327712 ODL262182:ODL327712 ONH262182:ONH327712 OXD262182:OXD327712 PGZ262182:PGZ327712 PQV262182:PQV327712 QAR262182:QAR327712 QKN262182:QKN327712 QUJ262182:QUJ327712 REF262182:REF327712 ROB262182:ROB327712 RXX262182:RXX327712 SHT262182:SHT327712 SRP262182:SRP327712 TBL262182:TBL327712 TLH262182:TLH327712 TVD262182:TVD327712 UEZ262182:UEZ327712 UOV262182:UOV327712 UYR262182:UYR327712 VIN262182:VIN327712 VSJ262182:VSJ327712 WCF262182:WCF327712 WMB262182:WMB327712 WVX262182:WVX327712 P327718:P393248 JL327718:JL393248 TH327718:TH393248 ADD327718:ADD393248 AMZ327718:AMZ393248 AWV327718:AWV393248 BGR327718:BGR393248 BQN327718:BQN393248 CAJ327718:CAJ393248 CKF327718:CKF393248 CUB327718:CUB393248 DDX327718:DDX393248 DNT327718:DNT393248 DXP327718:DXP393248 EHL327718:EHL393248 ERH327718:ERH393248 FBD327718:FBD393248 FKZ327718:FKZ393248 FUV327718:FUV393248 GER327718:GER393248 GON327718:GON393248 GYJ327718:GYJ393248 HIF327718:HIF393248 HSB327718:HSB393248 IBX327718:IBX393248 ILT327718:ILT393248 IVP327718:IVP393248 JFL327718:JFL393248 JPH327718:JPH393248 JZD327718:JZD393248 KIZ327718:KIZ393248 KSV327718:KSV393248 LCR327718:LCR393248 LMN327718:LMN393248 LWJ327718:LWJ393248 MGF327718:MGF393248 MQB327718:MQB393248 MZX327718:MZX393248 NJT327718:NJT393248 NTP327718:NTP393248 ODL327718:ODL393248 ONH327718:ONH393248 OXD327718:OXD393248 PGZ327718:PGZ393248 PQV327718:PQV393248 QAR327718:QAR393248 QKN327718:QKN393248 QUJ327718:QUJ393248 REF327718:REF393248 ROB327718:ROB393248 RXX327718:RXX393248 SHT327718:SHT393248 SRP327718:SRP393248 TBL327718:TBL393248 TLH327718:TLH393248 TVD327718:TVD393248 UEZ327718:UEZ393248 UOV327718:UOV393248 UYR327718:UYR393248 VIN327718:VIN393248 VSJ327718:VSJ393248 WCF327718:WCF393248 WMB327718:WMB393248 WVX327718:WVX393248 P393254:P458784 JL393254:JL458784 TH393254:TH458784 ADD393254:ADD458784 AMZ393254:AMZ458784 AWV393254:AWV458784 BGR393254:BGR458784 BQN393254:BQN458784 CAJ393254:CAJ458784 CKF393254:CKF458784 CUB393254:CUB458784 DDX393254:DDX458784 DNT393254:DNT458784 DXP393254:DXP458784 EHL393254:EHL458784 ERH393254:ERH458784 FBD393254:FBD458784 FKZ393254:FKZ458784 FUV393254:FUV458784 GER393254:GER458784 GON393254:GON458784 GYJ393254:GYJ458784 HIF393254:HIF458784 HSB393254:HSB458784 IBX393254:IBX458784 ILT393254:ILT458784 IVP393254:IVP458784 JFL393254:JFL458784 JPH393254:JPH458784 JZD393254:JZD458784 KIZ393254:KIZ458784 KSV393254:KSV458784 LCR393254:LCR458784 LMN393254:LMN458784 LWJ393254:LWJ458784 MGF393254:MGF458784 MQB393254:MQB458784 MZX393254:MZX458784 NJT393254:NJT458784 NTP393254:NTP458784 ODL393254:ODL458784 ONH393254:ONH458784 OXD393254:OXD458784 PGZ393254:PGZ458784 PQV393254:PQV458784 QAR393254:QAR458784 QKN393254:QKN458784 QUJ393254:QUJ458784 REF393254:REF458784 ROB393254:ROB458784 RXX393254:RXX458784 SHT393254:SHT458784 SRP393254:SRP458784 TBL393254:TBL458784 TLH393254:TLH458784 TVD393254:TVD458784 UEZ393254:UEZ458784 UOV393254:UOV458784 UYR393254:UYR458784 VIN393254:VIN458784 VSJ393254:VSJ458784 WCF393254:WCF458784 WMB393254:WMB458784 WVX393254:WVX458784 P458790:P524320 JL458790:JL524320 TH458790:TH524320 ADD458790:ADD524320 AMZ458790:AMZ524320 AWV458790:AWV524320 BGR458790:BGR524320 BQN458790:BQN524320 CAJ458790:CAJ524320 CKF458790:CKF524320 CUB458790:CUB524320 DDX458790:DDX524320 DNT458790:DNT524320 DXP458790:DXP524320 EHL458790:EHL524320 ERH458790:ERH524320 FBD458790:FBD524320 FKZ458790:FKZ524320 FUV458790:FUV524320 GER458790:GER524320 GON458790:GON524320 GYJ458790:GYJ524320 HIF458790:HIF524320 HSB458790:HSB524320 IBX458790:IBX524320 ILT458790:ILT524320 IVP458790:IVP524320 JFL458790:JFL524320 JPH458790:JPH524320 JZD458790:JZD524320 KIZ458790:KIZ524320 KSV458790:KSV524320 LCR458790:LCR524320 LMN458790:LMN524320 LWJ458790:LWJ524320 MGF458790:MGF524320 MQB458790:MQB524320 MZX458790:MZX524320 NJT458790:NJT524320 NTP458790:NTP524320 ODL458790:ODL524320 ONH458790:ONH524320 OXD458790:OXD524320 PGZ458790:PGZ524320 PQV458790:PQV524320 QAR458790:QAR524320 QKN458790:QKN524320 QUJ458790:QUJ524320 REF458790:REF524320 ROB458790:ROB524320 RXX458790:RXX524320 SHT458790:SHT524320 SRP458790:SRP524320 TBL458790:TBL524320 TLH458790:TLH524320 TVD458790:TVD524320 UEZ458790:UEZ524320 UOV458790:UOV524320 UYR458790:UYR524320 VIN458790:VIN524320 VSJ458790:VSJ524320 WCF458790:WCF524320 WMB458790:WMB524320 WVX458790:WVX524320 P524326:P589856 JL524326:JL589856 TH524326:TH589856 ADD524326:ADD589856 AMZ524326:AMZ589856 AWV524326:AWV589856 BGR524326:BGR589856 BQN524326:BQN589856 CAJ524326:CAJ589856 CKF524326:CKF589856 CUB524326:CUB589856 DDX524326:DDX589856 DNT524326:DNT589856 DXP524326:DXP589856 EHL524326:EHL589856 ERH524326:ERH589856 FBD524326:FBD589856 FKZ524326:FKZ589856 FUV524326:FUV589856 GER524326:GER589856 GON524326:GON589856 GYJ524326:GYJ589856 HIF524326:HIF589856 HSB524326:HSB589856 IBX524326:IBX589856 ILT524326:ILT589856 IVP524326:IVP589856 JFL524326:JFL589856 JPH524326:JPH589856 JZD524326:JZD589856 KIZ524326:KIZ589856 KSV524326:KSV589856 LCR524326:LCR589856 LMN524326:LMN589856 LWJ524326:LWJ589856 MGF524326:MGF589856 MQB524326:MQB589856 MZX524326:MZX589856 NJT524326:NJT589856 NTP524326:NTP589856 ODL524326:ODL589856 ONH524326:ONH589856 OXD524326:OXD589856 PGZ524326:PGZ589856 PQV524326:PQV589856 QAR524326:QAR589856 QKN524326:QKN589856 QUJ524326:QUJ589856 REF524326:REF589856 ROB524326:ROB589856 RXX524326:RXX589856 SHT524326:SHT589856 SRP524326:SRP589856 TBL524326:TBL589856 TLH524326:TLH589856 TVD524326:TVD589856 UEZ524326:UEZ589856 UOV524326:UOV589856 UYR524326:UYR589856 VIN524326:VIN589856 VSJ524326:VSJ589856 WCF524326:WCF589856 WMB524326:WMB589856 WVX524326:WVX589856 P589862:P655392 JL589862:JL655392 TH589862:TH655392 ADD589862:ADD655392 AMZ589862:AMZ655392 AWV589862:AWV655392 BGR589862:BGR655392 BQN589862:BQN655392 CAJ589862:CAJ655392 CKF589862:CKF655392 CUB589862:CUB655392 DDX589862:DDX655392 DNT589862:DNT655392 DXP589862:DXP655392 EHL589862:EHL655392 ERH589862:ERH655392 FBD589862:FBD655392 FKZ589862:FKZ655392 FUV589862:FUV655392 GER589862:GER655392 GON589862:GON655392 GYJ589862:GYJ655392 HIF589862:HIF655392 HSB589862:HSB655392 IBX589862:IBX655392 ILT589862:ILT655392 IVP589862:IVP655392 JFL589862:JFL655392 JPH589862:JPH655392 JZD589862:JZD655392 KIZ589862:KIZ655392 KSV589862:KSV655392 LCR589862:LCR655392 LMN589862:LMN655392 LWJ589862:LWJ655392 MGF589862:MGF655392 MQB589862:MQB655392 MZX589862:MZX655392 NJT589862:NJT655392 NTP589862:NTP655392 ODL589862:ODL655392 ONH589862:ONH655392 OXD589862:OXD655392 PGZ589862:PGZ655392 PQV589862:PQV655392 QAR589862:QAR655392 QKN589862:QKN655392 QUJ589862:QUJ655392 REF589862:REF655392 ROB589862:ROB655392 RXX589862:RXX655392 SHT589862:SHT655392 SRP589862:SRP655392 TBL589862:TBL655392 TLH589862:TLH655392 TVD589862:TVD655392 UEZ589862:UEZ655392 UOV589862:UOV655392 UYR589862:UYR655392 VIN589862:VIN655392 VSJ589862:VSJ655392 WCF589862:WCF655392 WMB589862:WMB655392 WVX589862:WVX655392 P655398:P720928 JL655398:JL720928 TH655398:TH720928 ADD655398:ADD720928 AMZ655398:AMZ720928 AWV655398:AWV720928 BGR655398:BGR720928 BQN655398:BQN720928 CAJ655398:CAJ720928 CKF655398:CKF720928 CUB655398:CUB720928 DDX655398:DDX720928 DNT655398:DNT720928 DXP655398:DXP720928 EHL655398:EHL720928 ERH655398:ERH720928 FBD655398:FBD720928 FKZ655398:FKZ720928 FUV655398:FUV720928 GER655398:GER720928 GON655398:GON720928 GYJ655398:GYJ720928 HIF655398:HIF720928 HSB655398:HSB720928 IBX655398:IBX720928 ILT655398:ILT720928 IVP655398:IVP720928 JFL655398:JFL720928 JPH655398:JPH720928 JZD655398:JZD720928 KIZ655398:KIZ720928 KSV655398:KSV720928 LCR655398:LCR720928 LMN655398:LMN720928 LWJ655398:LWJ720928 MGF655398:MGF720928 MQB655398:MQB720928 MZX655398:MZX720928 NJT655398:NJT720928 NTP655398:NTP720928 ODL655398:ODL720928 ONH655398:ONH720928 OXD655398:OXD720928 PGZ655398:PGZ720928 PQV655398:PQV720928 QAR655398:QAR720928 QKN655398:QKN720928 QUJ655398:QUJ720928 REF655398:REF720928 ROB655398:ROB720928 RXX655398:RXX720928 SHT655398:SHT720928 SRP655398:SRP720928 TBL655398:TBL720928 TLH655398:TLH720928 TVD655398:TVD720928 UEZ655398:UEZ720928 UOV655398:UOV720928 UYR655398:UYR720928 VIN655398:VIN720928 VSJ655398:VSJ720928 WCF655398:WCF720928 WMB655398:WMB720928 WVX655398:WVX720928 P720934:P786464 JL720934:JL786464 TH720934:TH786464 ADD720934:ADD786464 AMZ720934:AMZ786464 AWV720934:AWV786464 BGR720934:BGR786464 BQN720934:BQN786464 CAJ720934:CAJ786464 CKF720934:CKF786464 CUB720934:CUB786464 DDX720934:DDX786464 DNT720934:DNT786464 DXP720934:DXP786464 EHL720934:EHL786464 ERH720934:ERH786464 FBD720934:FBD786464 FKZ720934:FKZ786464 FUV720934:FUV786464 GER720934:GER786464 GON720934:GON786464 GYJ720934:GYJ786464 HIF720934:HIF786464 HSB720934:HSB786464 IBX720934:IBX786464 ILT720934:ILT786464 IVP720934:IVP786464 JFL720934:JFL786464 JPH720934:JPH786464 JZD720934:JZD786464 KIZ720934:KIZ786464 KSV720934:KSV786464 LCR720934:LCR786464 LMN720934:LMN786464 LWJ720934:LWJ786464 MGF720934:MGF786464 MQB720934:MQB786464 MZX720934:MZX786464 NJT720934:NJT786464 NTP720934:NTP786464 ODL720934:ODL786464 ONH720934:ONH786464 OXD720934:OXD786464 PGZ720934:PGZ786464 PQV720934:PQV786464 QAR720934:QAR786464 QKN720934:QKN786464 QUJ720934:QUJ786464 REF720934:REF786464 ROB720934:ROB786464 RXX720934:RXX786464 SHT720934:SHT786464 SRP720934:SRP786464 TBL720934:TBL786464 TLH720934:TLH786464 TVD720934:TVD786464 UEZ720934:UEZ786464 UOV720934:UOV786464 UYR720934:UYR786464 VIN720934:VIN786464 VSJ720934:VSJ786464 WCF720934:WCF786464 WMB720934:WMB786464 WVX720934:WVX786464 P786470:P852000 JL786470:JL852000 TH786470:TH852000 ADD786470:ADD852000 AMZ786470:AMZ852000 AWV786470:AWV852000 BGR786470:BGR852000 BQN786470:BQN852000 CAJ786470:CAJ852000 CKF786470:CKF852000 CUB786470:CUB852000 DDX786470:DDX852000 DNT786470:DNT852000 DXP786470:DXP852000 EHL786470:EHL852000 ERH786470:ERH852000 FBD786470:FBD852000 FKZ786470:FKZ852000 FUV786470:FUV852000 GER786470:GER852000 GON786470:GON852000 GYJ786470:GYJ852000 HIF786470:HIF852000 HSB786470:HSB852000 IBX786470:IBX852000 ILT786470:ILT852000 IVP786470:IVP852000 JFL786470:JFL852000 JPH786470:JPH852000 JZD786470:JZD852000 KIZ786470:KIZ852000 KSV786470:KSV852000 LCR786470:LCR852000 LMN786470:LMN852000 LWJ786470:LWJ852000 MGF786470:MGF852000 MQB786470:MQB852000 MZX786470:MZX852000 NJT786470:NJT852000 NTP786470:NTP852000 ODL786470:ODL852000 ONH786470:ONH852000 OXD786470:OXD852000 PGZ786470:PGZ852000 PQV786470:PQV852000 QAR786470:QAR852000 QKN786470:QKN852000 QUJ786470:QUJ852000 REF786470:REF852000 ROB786470:ROB852000 RXX786470:RXX852000 SHT786470:SHT852000 SRP786470:SRP852000 TBL786470:TBL852000 TLH786470:TLH852000 TVD786470:TVD852000 UEZ786470:UEZ852000 UOV786470:UOV852000 UYR786470:UYR852000 VIN786470:VIN852000 VSJ786470:VSJ852000 WCF786470:WCF852000 WMB786470:WMB852000 WVX786470:WVX852000 P852006:P917536 JL852006:JL917536 TH852006:TH917536 ADD852006:ADD917536 AMZ852006:AMZ917536 AWV852006:AWV917536 BGR852006:BGR917536 BQN852006:BQN917536 CAJ852006:CAJ917536 CKF852006:CKF917536 CUB852006:CUB917536 DDX852006:DDX917536 DNT852006:DNT917536 DXP852006:DXP917536 EHL852006:EHL917536 ERH852006:ERH917536 FBD852006:FBD917536 FKZ852006:FKZ917536 FUV852006:FUV917536 GER852006:GER917536 GON852006:GON917536 GYJ852006:GYJ917536 HIF852006:HIF917536 HSB852006:HSB917536 IBX852006:IBX917536 ILT852006:ILT917536 IVP852006:IVP917536 JFL852006:JFL917536 JPH852006:JPH917536 JZD852006:JZD917536 KIZ852006:KIZ917536 KSV852006:KSV917536 LCR852006:LCR917536 LMN852006:LMN917536 LWJ852006:LWJ917536 MGF852006:MGF917536 MQB852006:MQB917536 MZX852006:MZX917536 NJT852006:NJT917536 NTP852006:NTP917536 ODL852006:ODL917536 ONH852006:ONH917536 OXD852006:OXD917536 PGZ852006:PGZ917536 PQV852006:PQV917536 QAR852006:QAR917536 QKN852006:QKN917536 QUJ852006:QUJ917536 REF852006:REF917536 ROB852006:ROB917536 RXX852006:RXX917536 SHT852006:SHT917536 SRP852006:SRP917536 TBL852006:TBL917536 TLH852006:TLH917536 TVD852006:TVD917536 UEZ852006:UEZ917536 UOV852006:UOV917536 UYR852006:UYR917536 VIN852006:VIN917536 VSJ852006:VSJ917536 WCF852006:WCF917536 WMB852006:WMB917536 WVX852006:WVX917536 P917542:P983072 JL917542:JL983072 TH917542:TH983072 ADD917542:ADD983072 AMZ917542:AMZ983072 AWV917542:AWV983072 BGR917542:BGR983072 BQN917542:BQN983072 CAJ917542:CAJ983072 CKF917542:CKF983072 CUB917542:CUB983072 DDX917542:DDX983072 DNT917542:DNT983072 DXP917542:DXP983072 EHL917542:EHL983072 ERH917542:ERH983072 FBD917542:FBD983072 FKZ917542:FKZ983072 FUV917542:FUV983072 GER917542:GER983072 GON917542:GON983072 GYJ917542:GYJ983072 HIF917542:HIF983072 HSB917542:HSB983072 IBX917542:IBX983072 ILT917542:ILT983072 IVP917542:IVP983072 JFL917542:JFL983072 JPH917542:JPH983072 JZD917542:JZD983072 KIZ917542:KIZ983072 KSV917542:KSV983072 LCR917542:LCR983072 LMN917542:LMN983072 LWJ917542:LWJ983072 MGF917542:MGF983072 MQB917542:MQB983072 MZX917542:MZX983072 NJT917542:NJT983072 NTP917542:NTP983072 ODL917542:ODL983072 ONH917542:ONH983072 OXD917542:OXD983072 PGZ917542:PGZ983072 PQV917542:PQV983072 QAR917542:QAR983072 QKN917542:QKN983072 QUJ917542:QUJ983072 REF917542:REF983072 ROB917542:ROB983072 RXX917542:RXX983072 SHT917542:SHT983072 SRP917542:SRP983072 TBL917542:TBL983072 TLH917542:TLH983072 TVD917542:TVD983072 UEZ917542:UEZ983072 UOV917542:UOV983072 UYR917542:UYR983072 VIN917542:VIN983072 VSJ917542:VSJ983072 WCF917542:WCF983072 WMB917542:WMB983072 WVX917542:WVX983072 P983078:P1048576 JL983078:JL1048576 TH983078:TH1048576 ADD983078:ADD1048576 AMZ983078:AMZ1048576 AWV983078:AWV1048576 BGR983078:BGR1048576 BQN983078:BQN1048576 CAJ983078:CAJ1048576 CKF983078:CKF1048576 CUB983078:CUB1048576 DDX983078:DDX1048576 DNT983078:DNT1048576 DXP983078:DXP1048576 EHL983078:EHL1048576 ERH983078:ERH1048576 FBD983078:FBD1048576 FKZ983078:FKZ1048576 FUV983078:FUV1048576 GER983078:GER1048576 GON983078:GON1048576 GYJ983078:GYJ1048576 HIF983078:HIF1048576 HSB983078:HSB1048576 IBX983078:IBX1048576 ILT983078:ILT1048576 IVP983078:IVP1048576 JFL983078:JFL1048576 JPH983078:JPH1048576 JZD983078:JZD1048576 KIZ983078:KIZ1048576 KSV983078:KSV1048576 LCR983078:LCR1048576 LMN983078:LMN1048576 LWJ983078:LWJ1048576 MGF983078:MGF1048576 MQB983078:MQB1048576 MZX983078:MZX1048576 NJT983078:NJT1048576 NTP983078:NTP1048576 ODL983078:ODL1048576 ONH983078:ONH1048576 OXD983078:OXD1048576 PGZ983078:PGZ1048576 PQV983078:PQV1048576 QAR983078:QAR1048576 QKN983078:QKN1048576 QUJ983078:QUJ1048576 REF983078:REF1048576 ROB983078:ROB1048576 RXX983078:RXX1048576 SHT983078:SHT1048576 SRP983078:SRP1048576 TBL983078:TBL1048576 TLH983078:TLH1048576 TVD983078:TVD1048576 UEZ983078:UEZ1048576 UOV983078:UOV1048576 UYR983078:UYR1048576 VIN983078:VIN1048576 VSJ983078:VSJ1048576 WCF983078:WCF1048576 WMB983078:WMB1048576 WVX983078:WVX1048576 M1:M13 JI1:JI13 TE1:TE13 ADA1:ADA13 AMW1:AMW13 AWS1:AWS13 BGO1:BGO13 BQK1:BQK13 CAG1:CAG13 CKC1:CKC13 CTY1:CTY13 DDU1:DDU13 DNQ1:DNQ13 DXM1:DXM13 EHI1:EHI13 ERE1:ERE13 FBA1:FBA13 FKW1:FKW13 FUS1:FUS13 GEO1:GEO13 GOK1:GOK13 GYG1:GYG13 HIC1:HIC13 HRY1:HRY13 IBU1:IBU13 ILQ1:ILQ13 IVM1:IVM13 JFI1:JFI13 JPE1:JPE13 JZA1:JZA13 KIW1:KIW13 KSS1:KSS13 LCO1:LCO13 LMK1:LMK13 LWG1:LWG13 MGC1:MGC13 MPY1:MPY13 MZU1:MZU13 NJQ1:NJQ13 NTM1:NTM13 ODI1:ODI13 ONE1:ONE13 OXA1:OXA13 PGW1:PGW13 PQS1:PQS13 QAO1:QAO13 QKK1:QKK13 QUG1:QUG13 REC1:REC13 RNY1:RNY13 RXU1:RXU13 SHQ1:SHQ13 SRM1:SRM13 TBI1:TBI13 TLE1:TLE13 TVA1:TVA13 UEW1:UEW13 UOS1:UOS13 UYO1:UYO13 VIK1:VIK13 VSG1:VSG13 WCC1:WCC13 WLY1:WLY13 WVU1:WVU13 M65537:M65549 JI65537:JI65549 TE65537:TE65549 ADA65537:ADA65549 AMW65537:AMW65549 AWS65537:AWS65549 BGO65537:BGO65549 BQK65537:BQK65549 CAG65537:CAG65549 CKC65537:CKC65549 CTY65537:CTY65549 DDU65537:DDU65549 DNQ65537:DNQ65549 DXM65537:DXM65549 EHI65537:EHI65549 ERE65537:ERE65549 FBA65537:FBA65549 FKW65537:FKW65549 FUS65537:FUS65549 GEO65537:GEO65549 GOK65537:GOK65549 GYG65537:GYG65549 HIC65537:HIC65549 HRY65537:HRY65549 IBU65537:IBU65549 ILQ65537:ILQ65549 IVM65537:IVM65549 JFI65537:JFI65549 JPE65537:JPE65549 JZA65537:JZA65549 KIW65537:KIW65549 KSS65537:KSS65549 LCO65537:LCO65549 LMK65537:LMK65549 LWG65537:LWG65549 MGC65537:MGC65549 MPY65537:MPY65549 MZU65537:MZU65549 NJQ65537:NJQ65549 NTM65537:NTM65549 ODI65537:ODI65549 ONE65537:ONE65549 OXA65537:OXA65549 PGW65537:PGW65549 PQS65537:PQS65549 QAO65537:QAO65549 QKK65537:QKK65549 QUG65537:QUG65549 REC65537:REC65549 RNY65537:RNY65549 RXU65537:RXU65549 SHQ65537:SHQ65549 SRM65537:SRM65549 TBI65537:TBI65549 TLE65537:TLE65549 TVA65537:TVA65549 UEW65537:UEW65549 UOS65537:UOS65549 UYO65537:UYO65549 VIK65537:VIK65549 VSG65537:VSG65549 WCC65537:WCC65549 WLY65537:WLY65549 WVU65537:WVU65549 M131073:M131085 JI131073:JI131085 TE131073:TE131085 ADA131073:ADA131085 AMW131073:AMW131085 AWS131073:AWS131085 BGO131073:BGO131085 BQK131073:BQK131085 CAG131073:CAG131085 CKC131073:CKC131085 CTY131073:CTY131085 DDU131073:DDU131085 DNQ131073:DNQ131085 DXM131073:DXM131085 EHI131073:EHI131085 ERE131073:ERE131085 FBA131073:FBA131085 FKW131073:FKW131085 FUS131073:FUS131085 GEO131073:GEO131085 GOK131073:GOK131085 GYG131073:GYG131085 HIC131073:HIC131085 HRY131073:HRY131085 IBU131073:IBU131085 ILQ131073:ILQ131085 IVM131073:IVM131085 JFI131073:JFI131085 JPE131073:JPE131085 JZA131073:JZA131085 KIW131073:KIW131085 KSS131073:KSS131085 LCO131073:LCO131085 LMK131073:LMK131085 LWG131073:LWG131085 MGC131073:MGC131085 MPY131073:MPY131085 MZU131073:MZU131085 NJQ131073:NJQ131085 NTM131073:NTM131085 ODI131073:ODI131085 ONE131073:ONE131085 OXA131073:OXA131085 PGW131073:PGW131085 PQS131073:PQS131085 QAO131073:QAO131085 QKK131073:QKK131085 QUG131073:QUG131085 REC131073:REC131085 RNY131073:RNY131085 RXU131073:RXU131085 SHQ131073:SHQ131085 SRM131073:SRM131085 TBI131073:TBI131085 TLE131073:TLE131085 TVA131073:TVA131085 UEW131073:UEW131085 UOS131073:UOS131085 UYO131073:UYO131085 VIK131073:VIK131085 VSG131073:VSG131085 WCC131073:WCC131085 WLY131073:WLY131085 WVU131073:WVU131085 M196609:M196621 JI196609:JI196621 TE196609:TE196621 ADA196609:ADA196621 AMW196609:AMW196621 AWS196609:AWS196621 BGO196609:BGO196621 BQK196609:BQK196621 CAG196609:CAG196621 CKC196609:CKC196621 CTY196609:CTY196621 DDU196609:DDU196621 DNQ196609:DNQ196621 DXM196609:DXM196621 EHI196609:EHI196621 ERE196609:ERE196621 FBA196609:FBA196621 FKW196609:FKW196621 FUS196609:FUS196621 GEO196609:GEO196621 GOK196609:GOK196621 GYG196609:GYG196621 HIC196609:HIC196621 HRY196609:HRY196621 IBU196609:IBU196621 ILQ196609:ILQ196621 IVM196609:IVM196621 JFI196609:JFI196621 JPE196609:JPE196621 JZA196609:JZA196621 KIW196609:KIW196621 KSS196609:KSS196621 LCO196609:LCO196621 LMK196609:LMK196621 LWG196609:LWG196621 MGC196609:MGC196621 MPY196609:MPY196621 MZU196609:MZU196621 NJQ196609:NJQ196621 NTM196609:NTM196621 ODI196609:ODI196621 ONE196609:ONE196621 OXA196609:OXA196621 PGW196609:PGW196621 PQS196609:PQS196621 QAO196609:QAO196621 QKK196609:QKK196621 QUG196609:QUG196621 REC196609:REC196621 RNY196609:RNY196621 RXU196609:RXU196621 SHQ196609:SHQ196621 SRM196609:SRM196621 TBI196609:TBI196621 TLE196609:TLE196621 TVA196609:TVA196621 UEW196609:UEW196621 UOS196609:UOS196621 UYO196609:UYO196621 VIK196609:VIK196621 VSG196609:VSG196621 WCC196609:WCC196621 WLY196609:WLY196621 WVU196609:WVU196621 M262145:M262157 JI262145:JI262157 TE262145:TE262157 ADA262145:ADA262157 AMW262145:AMW262157 AWS262145:AWS262157 BGO262145:BGO262157 BQK262145:BQK262157 CAG262145:CAG262157 CKC262145:CKC262157 CTY262145:CTY262157 DDU262145:DDU262157 DNQ262145:DNQ262157 DXM262145:DXM262157 EHI262145:EHI262157 ERE262145:ERE262157 FBA262145:FBA262157 FKW262145:FKW262157 FUS262145:FUS262157 GEO262145:GEO262157 GOK262145:GOK262157 GYG262145:GYG262157 HIC262145:HIC262157 HRY262145:HRY262157 IBU262145:IBU262157 ILQ262145:ILQ262157 IVM262145:IVM262157 JFI262145:JFI262157 JPE262145:JPE262157 JZA262145:JZA262157 KIW262145:KIW262157 KSS262145:KSS262157 LCO262145:LCO262157 LMK262145:LMK262157 LWG262145:LWG262157 MGC262145:MGC262157 MPY262145:MPY262157 MZU262145:MZU262157 NJQ262145:NJQ262157 NTM262145:NTM262157 ODI262145:ODI262157 ONE262145:ONE262157 OXA262145:OXA262157 PGW262145:PGW262157 PQS262145:PQS262157 QAO262145:QAO262157 QKK262145:QKK262157 QUG262145:QUG262157 REC262145:REC262157 RNY262145:RNY262157 RXU262145:RXU262157 SHQ262145:SHQ262157 SRM262145:SRM262157 TBI262145:TBI262157 TLE262145:TLE262157 TVA262145:TVA262157 UEW262145:UEW262157 UOS262145:UOS262157 UYO262145:UYO262157 VIK262145:VIK262157 VSG262145:VSG262157 WCC262145:WCC262157 WLY262145:WLY262157 WVU262145:WVU262157 M327681:M327693 JI327681:JI327693 TE327681:TE327693 ADA327681:ADA327693 AMW327681:AMW327693 AWS327681:AWS327693 BGO327681:BGO327693 BQK327681:BQK327693 CAG327681:CAG327693 CKC327681:CKC327693 CTY327681:CTY327693 DDU327681:DDU327693 DNQ327681:DNQ327693 DXM327681:DXM327693 EHI327681:EHI327693 ERE327681:ERE327693 FBA327681:FBA327693 FKW327681:FKW327693 FUS327681:FUS327693 GEO327681:GEO327693 GOK327681:GOK327693 GYG327681:GYG327693 HIC327681:HIC327693 HRY327681:HRY327693 IBU327681:IBU327693 ILQ327681:ILQ327693 IVM327681:IVM327693 JFI327681:JFI327693 JPE327681:JPE327693 JZA327681:JZA327693 KIW327681:KIW327693 KSS327681:KSS327693 LCO327681:LCO327693 LMK327681:LMK327693 LWG327681:LWG327693 MGC327681:MGC327693 MPY327681:MPY327693 MZU327681:MZU327693 NJQ327681:NJQ327693 NTM327681:NTM327693 ODI327681:ODI327693 ONE327681:ONE327693 OXA327681:OXA327693 PGW327681:PGW327693 PQS327681:PQS327693 QAO327681:QAO327693 QKK327681:QKK327693 QUG327681:QUG327693 REC327681:REC327693 RNY327681:RNY327693 RXU327681:RXU327693 SHQ327681:SHQ327693 SRM327681:SRM327693 TBI327681:TBI327693 TLE327681:TLE327693 TVA327681:TVA327693 UEW327681:UEW327693 UOS327681:UOS327693 UYO327681:UYO327693 VIK327681:VIK327693 VSG327681:VSG327693 WCC327681:WCC327693 WLY327681:WLY327693 WVU327681:WVU327693 M393217:M393229 JI393217:JI393229 TE393217:TE393229 ADA393217:ADA393229 AMW393217:AMW393229 AWS393217:AWS393229 BGO393217:BGO393229 BQK393217:BQK393229 CAG393217:CAG393229 CKC393217:CKC393229 CTY393217:CTY393229 DDU393217:DDU393229 DNQ393217:DNQ393229 DXM393217:DXM393229 EHI393217:EHI393229 ERE393217:ERE393229 FBA393217:FBA393229 FKW393217:FKW393229 FUS393217:FUS393229 GEO393217:GEO393229 GOK393217:GOK393229 GYG393217:GYG393229 HIC393217:HIC393229 HRY393217:HRY393229 IBU393217:IBU393229 ILQ393217:ILQ393229 IVM393217:IVM393229 JFI393217:JFI393229 JPE393217:JPE393229 JZA393217:JZA393229 KIW393217:KIW393229 KSS393217:KSS393229 LCO393217:LCO393229 LMK393217:LMK393229 LWG393217:LWG393229 MGC393217:MGC393229 MPY393217:MPY393229 MZU393217:MZU393229 NJQ393217:NJQ393229 NTM393217:NTM393229 ODI393217:ODI393229 ONE393217:ONE393229 OXA393217:OXA393229 PGW393217:PGW393229 PQS393217:PQS393229 QAO393217:QAO393229 QKK393217:QKK393229 QUG393217:QUG393229 REC393217:REC393229 RNY393217:RNY393229 RXU393217:RXU393229 SHQ393217:SHQ393229 SRM393217:SRM393229 TBI393217:TBI393229 TLE393217:TLE393229 TVA393217:TVA393229 UEW393217:UEW393229 UOS393217:UOS393229 UYO393217:UYO393229 VIK393217:VIK393229 VSG393217:VSG393229 WCC393217:WCC393229 WLY393217:WLY393229 WVU393217:WVU393229 M458753:M458765 JI458753:JI458765 TE458753:TE458765 ADA458753:ADA458765 AMW458753:AMW458765 AWS458753:AWS458765 BGO458753:BGO458765 BQK458753:BQK458765 CAG458753:CAG458765 CKC458753:CKC458765 CTY458753:CTY458765 DDU458753:DDU458765 DNQ458753:DNQ458765 DXM458753:DXM458765 EHI458753:EHI458765 ERE458753:ERE458765 FBA458753:FBA458765 FKW458753:FKW458765 FUS458753:FUS458765 GEO458753:GEO458765 GOK458753:GOK458765 GYG458753:GYG458765 HIC458753:HIC458765 HRY458753:HRY458765 IBU458753:IBU458765 ILQ458753:ILQ458765 IVM458753:IVM458765 JFI458753:JFI458765 JPE458753:JPE458765 JZA458753:JZA458765 KIW458753:KIW458765 KSS458753:KSS458765 LCO458753:LCO458765 LMK458753:LMK458765 LWG458753:LWG458765 MGC458753:MGC458765 MPY458753:MPY458765 MZU458753:MZU458765 NJQ458753:NJQ458765 NTM458753:NTM458765 ODI458753:ODI458765 ONE458753:ONE458765 OXA458753:OXA458765 PGW458753:PGW458765 PQS458753:PQS458765 QAO458753:QAO458765 QKK458753:QKK458765 QUG458753:QUG458765 REC458753:REC458765 RNY458753:RNY458765 RXU458753:RXU458765 SHQ458753:SHQ458765 SRM458753:SRM458765 TBI458753:TBI458765 TLE458753:TLE458765 TVA458753:TVA458765 UEW458753:UEW458765 UOS458753:UOS458765 UYO458753:UYO458765 VIK458753:VIK458765 VSG458753:VSG458765 WCC458753:WCC458765 WLY458753:WLY458765 WVU458753:WVU458765 M524289:M524301 JI524289:JI524301 TE524289:TE524301 ADA524289:ADA524301 AMW524289:AMW524301 AWS524289:AWS524301 BGO524289:BGO524301 BQK524289:BQK524301 CAG524289:CAG524301 CKC524289:CKC524301 CTY524289:CTY524301 DDU524289:DDU524301 DNQ524289:DNQ524301 DXM524289:DXM524301 EHI524289:EHI524301 ERE524289:ERE524301 FBA524289:FBA524301 FKW524289:FKW524301 FUS524289:FUS524301 GEO524289:GEO524301 GOK524289:GOK524301 GYG524289:GYG524301 HIC524289:HIC524301 HRY524289:HRY524301 IBU524289:IBU524301 ILQ524289:ILQ524301 IVM524289:IVM524301 JFI524289:JFI524301 JPE524289:JPE524301 JZA524289:JZA524301 KIW524289:KIW524301 KSS524289:KSS524301 LCO524289:LCO524301 LMK524289:LMK524301 LWG524289:LWG524301 MGC524289:MGC524301 MPY524289:MPY524301 MZU524289:MZU524301 NJQ524289:NJQ524301 NTM524289:NTM524301 ODI524289:ODI524301 ONE524289:ONE524301 OXA524289:OXA524301 PGW524289:PGW524301 PQS524289:PQS524301 QAO524289:QAO524301 QKK524289:QKK524301 QUG524289:QUG524301 REC524289:REC524301 RNY524289:RNY524301 RXU524289:RXU524301 SHQ524289:SHQ524301 SRM524289:SRM524301 TBI524289:TBI524301 TLE524289:TLE524301 TVA524289:TVA524301 UEW524289:UEW524301 UOS524289:UOS524301 UYO524289:UYO524301 VIK524289:VIK524301 VSG524289:VSG524301 WCC524289:WCC524301 WLY524289:WLY524301 WVU524289:WVU524301 M589825:M589837 JI589825:JI589837 TE589825:TE589837 ADA589825:ADA589837 AMW589825:AMW589837 AWS589825:AWS589837 BGO589825:BGO589837 BQK589825:BQK589837 CAG589825:CAG589837 CKC589825:CKC589837 CTY589825:CTY589837 DDU589825:DDU589837 DNQ589825:DNQ589837 DXM589825:DXM589837 EHI589825:EHI589837 ERE589825:ERE589837 FBA589825:FBA589837 FKW589825:FKW589837 FUS589825:FUS589837 GEO589825:GEO589837 GOK589825:GOK589837 GYG589825:GYG589837 HIC589825:HIC589837 HRY589825:HRY589837 IBU589825:IBU589837 ILQ589825:ILQ589837 IVM589825:IVM589837 JFI589825:JFI589837 JPE589825:JPE589837 JZA589825:JZA589837 KIW589825:KIW589837 KSS589825:KSS589837 LCO589825:LCO589837 LMK589825:LMK589837 LWG589825:LWG589837 MGC589825:MGC589837 MPY589825:MPY589837 MZU589825:MZU589837 NJQ589825:NJQ589837 NTM589825:NTM589837 ODI589825:ODI589837 ONE589825:ONE589837 OXA589825:OXA589837 PGW589825:PGW589837 PQS589825:PQS589837 QAO589825:QAO589837 QKK589825:QKK589837 QUG589825:QUG589837 REC589825:REC589837 RNY589825:RNY589837 RXU589825:RXU589837 SHQ589825:SHQ589837 SRM589825:SRM589837 TBI589825:TBI589837 TLE589825:TLE589837 TVA589825:TVA589837 UEW589825:UEW589837 UOS589825:UOS589837 UYO589825:UYO589837 VIK589825:VIK589837 VSG589825:VSG589837 WCC589825:WCC589837 WLY589825:WLY589837 WVU589825:WVU589837 M655361:M655373 JI655361:JI655373 TE655361:TE655373 ADA655361:ADA655373 AMW655361:AMW655373 AWS655361:AWS655373 BGO655361:BGO655373 BQK655361:BQK655373 CAG655361:CAG655373 CKC655361:CKC655373 CTY655361:CTY655373 DDU655361:DDU655373 DNQ655361:DNQ655373 DXM655361:DXM655373 EHI655361:EHI655373 ERE655361:ERE655373 FBA655361:FBA655373 FKW655361:FKW655373 FUS655361:FUS655373 GEO655361:GEO655373 GOK655361:GOK655373 GYG655361:GYG655373 HIC655361:HIC655373 HRY655361:HRY655373 IBU655361:IBU655373 ILQ655361:ILQ655373 IVM655361:IVM655373 JFI655361:JFI655373 JPE655361:JPE655373 JZA655361:JZA655373 KIW655361:KIW655373 KSS655361:KSS655373 LCO655361:LCO655373 LMK655361:LMK655373 LWG655361:LWG655373 MGC655361:MGC655373 MPY655361:MPY655373 MZU655361:MZU655373 NJQ655361:NJQ655373 NTM655361:NTM655373 ODI655361:ODI655373 ONE655361:ONE655373 OXA655361:OXA655373 PGW655361:PGW655373 PQS655361:PQS655373 QAO655361:QAO655373 QKK655361:QKK655373 QUG655361:QUG655373 REC655361:REC655373 RNY655361:RNY655373 RXU655361:RXU655373 SHQ655361:SHQ655373 SRM655361:SRM655373 TBI655361:TBI655373 TLE655361:TLE655373 TVA655361:TVA655373 UEW655361:UEW655373 UOS655361:UOS655373 UYO655361:UYO655373 VIK655361:VIK655373 VSG655361:VSG655373 WCC655361:WCC655373 WLY655361:WLY655373 WVU655361:WVU655373 M720897:M720909 JI720897:JI720909 TE720897:TE720909 ADA720897:ADA720909 AMW720897:AMW720909 AWS720897:AWS720909 BGO720897:BGO720909 BQK720897:BQK720909 CAG720897:CAG720909 CKC720897:CKC720909 CTY720897:CTY720909 DDU720897:DDU720909 DNQ720897:DNQ720909 DXM720897:DXM720909 EHI720897:EHI720909 ERE720897:ERE720909 FBA720897:FBA720909 FKW720897:FKW720909 FUS720897:FUS720909 GEO720897:GEO720909 GOK720897:GOK720909 GYG720897:GYG720909 HIC720897:HIC720909 HRY720897:HRY720909 IBU720897:IBU720909 ILQ720897:ILQ720909 IVM720897:IVM720909 JFI720897:JFI720909 JPE720897:JPE720909 JZA720897:JZA720909 KIW720897:KIW720909 KSS720897:KSS720909 LCO720897:LCO720909 LMK720897:LMK720909 LWG720897:LWG720909 MGC720897:MGC720909 MPY720897:MPY720909 MZU720897:MZU720909 NJQ720897:NJQ720909 NTM720897:NTM720909 ODI720897:ODI720909 ONE720897:ONE720909 OXA720897:OXA720909 PGW720897:PGW720909 PQS720897:PQS720909 QAO720897:QAO720909 QKK720897:QKK720909 QUG720897:QUG720909 REC720897:REC720909 RNY720897:RNY720909 RXU720897:RXU720909 SHQ720897:SHQ720909 SRM720897:SRM720909 TBI720897:TBI720909 TLE720897:TLE720909 TVA720897:TVA720909 UEW720897:UEW720909 UOS720897:UOS720909 UYO720897:UYO720909 VIK720897:VIK720909 VSG720897:VSG720909 WCC720897:WCC720909 WLY720897:WLY720909 WVU720897:WVU720909 M786433:M786445 JI786433:JI786445 TE786433:TE786445 ADA786433:ADA786445 AMW786433:AMW786445 AWS786433:AWS786445 BGO786433:BGO786445 BQK786433:BQK786445 CAG786433:CAG786445 CKC786433:CKC786445 CTY786433:CTY786445 DDU786433:DDU786445 DNQ786433:DNQ786445 DXM786433:DXM786445 EHI786433:EHI786445 ERE786433:ERE786445 FBA786433:FBA786445 FKW786433:FKW786445 FUS786433:FUS786445 GEO786433:GEO786445 GOK786433:GOK786445 GYG786433:GYG786445 HIC786433:HIC786445 HRY786433:HRY786445 IBU786433:IBU786445 ILQ786433:ILQ786445 IVM786433:IVM786445 JFI786433:JFI786445 JPE786433:JPE786445 JZA786433:JZA786445 KIW786433:KIW786445 KSS786433:KSS786445 LCO786433:LCO786445 LMK786433:LMK786445 LWG786433:LWG786445 MGC786433:MGC786445 MPY786433:MPY786445 MZU786433:MZU786445 NJQ786433:NJQ786445 NTM786433:NTM786445 ODI786433:ODI786445 ONE786433:ONE786445 OXA786433:OXA786445 PGW786433:PGW786445 PQS786433:PQS786445 QAO786433:QAO786445 QKK786433:QKK786445 QUG786433:QUG786445 REC786433:REC786445 RNY786433:RNY786445 RXU786433:RXU786445 SHQ786433:SHQ786445 SRM786433:SRM786445 TBI786433:TBI786445 TLE786433:TLE786445 TVA786433:TVA786445 UEW786433:UEW786445 UOS786433:UOS786445 UYO786433:UYO786445 VIK786433:VIK786445 VSG786433:VSG786445 WCC786433:WCC786445 WLY786433:WLY786445 WVU786433:WVU786445 M851969:M851981 JI851969:JI851981 TE851969:TE851981 ADA851969:ADA851981 AMW851969:AMW851981 AWS851969:AWS851981 BGO851969:BGO851981 BQK851969:BQK851981 CAG851969:CAG851981 CKC851969:CKC851981 CTY851969:CTY851981 DDU851969:DDU851981 DNQ851969:DNQ851981 DXM851969:DXM851981 EHI851969:EHI851981 ERE851969:ERE851981 FBA851969:FBA851981 FKW851969:FKW851981 FUS851969:FUS851981 GEO851969:GEO851981 GOK851969:GOK851981 GYG851969:GYG851981 HIC851969:HIC851981 HRY851969:HRY851981 IBU851969:IBU851981 ILQ851969:ILQ851981 IVM851969:IVM851981 JFI851969:JFI851981 JPE851969:JPE851981 JZA851969:JZA851981 KIW851969:KIW851981 KSS851969:KSS851981 LCO851969:LCO851981 LMK851969:LMK851981 LWG851969:LWG851981 MGC851969:MGC851981 MPY851969:MPY851981 MZU851969:MZU851981 NJQ851969:NJQ851981 NTM851969:NTM851981 ODI851969:ODI851981 ONE851969:ONE851981 OXA851969:OXA851981 PGW851969:PGW851981 PQS851969:PQS851981 QAO851969:QAO851981 QKK851969:QKK851981 QUG851969:QUG851981 REC851969:REC851981 RNY851969:RNY851981 RXU851969:RXU851981 SHQ851969:SHQ851981 SRM851969:SRM851981 TBI851969:TBI851981 TLE851969:TLE851981 TVA851969:TVA851981 UEW851969:UEW851981 UOS851969:UOS851981 UYO851969:UYO851981 VIK851969:VIK851981 VSG851969:VSG851981 WCC851969:WCC851981 WLY851969:WLY851981 WVU851969:WVU851981 M917505:M917517 JI917505:JI917517 TE917505:TE917517 ADA917505:ADA917517 AMW917505:AMW917517 AWS917505:AWS917517 BGO917505:BGO917517 BQK917505:BQK917517 CAG917505:CAG917517 CKC917505:CKC917517 CTY917505:CTY917517 DDU917505:DDU917517 DNQ917505:DNQ917517 DXM917505:DXM917517 EHI917505:EHI917517 ERE917505:ERE917517 FBA917505:FBA917517 FKW917505:FKW917517 FUS917505:FUS917517 GEO917505:GEO917517 GOK917505:GOK917517 GYG917505:GYG917517 HIC917505:HIC917517 HRY917505:HRY917517 IBU917505:IBU917517 ILQ917505:ILQ917517 IVM917505:IVM917517 JFI917505:JFI917517 JPE917505:JPE917517 JZA917505:JZA917517 KIW917505:KIW917517 KSS917505:KSS917517 LCO917505:LCO917517 LMK917505:LMK917517 LWG917505:LWG917517 MGC917505:MGC917517 MPY917505:MPY917517 MZU917505:MZU917517 NJQ917505:NJQ917517 NTM917505:NTM917517 ODI917505:ODI917517 ONE917505:ONE917517 OXA917505:OXA917517 PGW917505:PGW917517 PQS917505:PQS917517 QAO917505:QAO917517 QKK917505:QKK917517 QUG917505:QUG917517 REC917505:REC917517 RNY917505:RNY917517 RXU917505:RXU917517 SHQ917505:SHQ917517 SRM917505:SRM917517 TBI917505:TBI917517 TLE917505:TLE917517 TVA917505:TVA917517 UEW917505:UEW917517 UOS917505:UOS917517 UYO917505:UYO917517 VIK917505:VIK917517 VSG917505:VSG917517 WCC917505:WCC917517 WLY917505:WLY917517 WVU917505:WVU917517 M983041:M983053 JI983041:JI983053 TE983041:TE983053 ADA983041:ADA983053 AMW983041:AMW983053 AWS983041:AWS983053 BGO983041:BGO983053 BQK983041:BQK983053 CAG983041:CAG983053 CKC983041:CKC983053 CTY983041:CTY983053 DDU983041:DDU983053 DNQ983041:DNQ983053 DXM983041:DXM983053 EHI983041:EHI983053 ERE983041:ERE983053 FBA983041:FBA983053 FKW983041:FKW983053 FUS983041:FUS983053 GEO983041:GEO983053 GOK983041:GOK983053 GYG983041:GYG983053 HIC983041:HIC983053 HRY983041:HRY983053 IBU983041:IBU983053 ILQ983041:ILQ983053 IVM983041:IVM983053 JFI983041:JFI983053 JPE983041:JPE983053 JZA983041:JZA983053 KIW983041:KIW983053 KSS983041:KSS983053 LCO983041:LCO983053 LMK983041:LMK983053 LWG983041:LWG983053 MGC983041:MGC983053 MPY983041:MPY983053 MZU983041:MZU983053 NJQ983041:NJQ983053 NTM983041:NTM983053 ODI983041:ODI983053 ONE983041:ONE983053 OXA983041:OXA983053 PGW983041:PGW983053 PQS983041:PQS983053 QAO983041:QAO983053 QKK983041:QKK983053 QUG983041:QUG983053 REC983041:REC983053 RNY983041:RNY983053 RXU983041:RXU983053 SHQ983041:SHQ983053 SRM983041:SRM983053 TBI983041:TBI983053 TLE983041:TLE983053 TVA983041:TVA983053 UEW983041:UEW983053 UOS983041:UOS983053 UYO983041:UYO983053 VIK983041:VIK983053 VSG983041:VSG983053 WCC983041:WCC983053 WLY983041:WLY983053 WVU983041:WVU983053 N1:O1048576 JJ1:JK1048576 TF1:TG1048576 ADB1:ADC1048576 AMX1:AMY1048576 AWT1:AWU1048576 BGP1:BGQ1048576 BQL1:BQM1048576 CAH1:CAI1048576 CKD1:CKE1048576 CTZ1:CUA1048576 DDV1:DDW1048576 DNR1:DNS1048576 DXN1:DXO1048576 EHJ1:EHK1048576 ERF1:ERG1048576 FBB1:FBC1048576 FKX1:FKY1048576 FUT1:FUU1048576 GEP1:GEQ1048576 GOL1:GOM1048576 GYH1:GYI1048576 HID1:HIE1048576 HRZ1:HSA1048576 IBV1:IBW1048576 ILR1:ILS1048576 IVN1:IVO1048576 JFJ1:JFK1048576 JPF1:JPG1048576 JZB1:JZC1048576 KIX1:KIY1048576 KST1:KSU1048576 LCP1:LCQ1048576 LML1:LMM1048576 LWH1:LWI1048576 MGD1:MGE1048576 MPZ1:MQA1048576 MZV1:MZW1048576 NJR1:NJS1048576 NTN1:NTO1048576 ODJ1:ODK1048576 ONF1:ONG1048576 OXB1:OXC1048576 PGX1:PGY1048576 PQT1:PQU1048576 QAP1:QAQ1048576 QKL1:QKM1048576 QUH1:QUI1048576 RED1:REE1048576 RNZ1:ROA1048576 RXV1:RXW1048576 SHR1:SHS1048576 SRN1:SRO1048576 TBJ1:TBK1048576 TLF1:TLG1048576 TVB1:TVC1048576 UEX1:UEY1048576 UOT1:UOU1048576 UYP1:UYQ1048576 VIL1:VIM1048576 VSH1:VSI1048576 WCD1:WCE1048576 WLZ1:WMA1048576 WVV1:WVW1048576 L1:L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WVT1:WVT1048576 K1:K37 JG1:JG37 TC1:TC37 ACY1:ACY37 AMU1:AMU37 AWQ1:AWQ37 BGM1:BGM37 BQI1:BQI37 CAE1:CAE37 CKA1:CKA37 CTW1:CTW37 DDS1:DDS37 DNO1:DNO37 DXK1:DXK37 EHG1:EHG37 ERC1:ERC37 FAY1:FAY37 FKU1:FKU37 FUQ1:FUQ37 GEM1:GEM37 GOI1:GOI37 GYE1:GYE37 HIA1:HIA37 HRW1:HRW37 IBS1:IBS37 ILO1:ILO37 IVK1:IVK37 JFG1:JFG37 JPC1:JPC37 JYY1:JYY37 KIU1:KIU37 KSQ1:KSQ37 LCM1:LCM37 LMI1:LMI37 LWE1:LWE37 MGA1:MGA37 MPW1:MPW37 MZS1:MZS37 NJO1:NJO37 NTK1:NTK37 ODG1:ODG37 ONC1:ONC37 OWY1:OWY37 PGU1:PGU37 PQQ1:PQQ37 QAM1:QAM37 QKI1:QKI37 QUE1:QUE37 REA1:REA37 RNW1:RNW37 RXS1:RXS37 SHO1:SHO37 SRK1:SRK37 TBG1:TBG37 TLC1:TLC37 TUY1:TUY37 UEU1:UEU37 UOQ1:UOQ37 UYM1:UYM37 VII1:VII37 VSE1:VSE37 WCA1:WCA37 WLW1:WLW37 WVS1:WVS37 K65537:K65573 JG65537:JG65573 TC65537:TC65573 ACY65537:ACY65573 AMU65537:AMU65573 AWQ65537:AWQ65573 BGM65537:BGM65573 BQI65537:BQI65573 CAE65537:CAE65573 CKA65537:CKA65573 CTW65537:CTW65573 DDS65537:DDS65573 DNO65537:DNO65573 DXK65537:DXK65573 EHG65537:EHG65573 ERC65537:ERC65573 FAY65537:FAY65573 FKU65537:FKU65573 FUQ65537:FUQ65573 GEM65537:GEM65573 GOI65537:GOI65573 GYE65537:GYE65573 HIA65537:HIA65573 HRW65537:HRW65573 IBS65537:IBS65573 ILO65537:ILO65573 IVK65537:IVK65573 JFG65537:JFG65573 JPC65537:JPC65573 JYY65537:JYY65573 KIU65537:KIU65573 KSQ65537:KSQ65573 LCM65537:LCM65573 LMI65537:LMI65573 LWE65537:LWE65573 MGA65537:MGA65573 MPW65537:MPW65573 MZS65537:MZS65573 NJO65537:NJO65573 NTK65537:NTK65573 ODG65537:ODG65573 ONC65537:ONC65573 OWY65537:OWY65573 PGU65537:PGU65573 PQQ65537:PQQ65573 QAM65537:QAM65573 QKI65537:QKI65573 QUE65537:QUE65573 REA65537:REA65573 RNW65537:RNW65573 RXS65537:RXS65573 SHO65537:SHO65573 SRK65537:SRK65573 TBG65537:TBG65573 TLC65537:TLC65573 TUY65537:TUY65573 UEU65537:UEU65573 UOQ65537:UOQ65573 UYM65537:UYM65573 VII65537:VII65573 VSE65537:VSE65573 WCA65537:WCA65573 WLW65537:WLW65573 WVS65537:WVS65573 K131073:K131109 JG131073:JG131109 TC131073:TC131109 ACY131073:ACY131109 AMU131073:AMU131109 AWQ131073:AWQ131109 BGM131073:BGM131109 BQI131073:BQI131109 CAE131073:CAE131109 CKA131073:CKA131109 CTW131073:CTW131109 DDS131073:DDS131109 DNO131073:DNO131109 DXK131073:DXK131109 EHG131073:EHG131109 ERC131073:ERC131109 FAY131073:FAY131109 FKU131073:FKU131109 FUQ131073:FUQ131109 GEM131073:GEM131109 GOI131073:GOI131109 GYE131073:GYE131109 HIA131073:HIA131109 HRW131073:HRW131109 IBS131073:IBS131109 ILO131073:ILO131109 IVK131073:IVK131109 JFG131073:JFG131109 JPC131073:JPC131109 JYY131073:JYY131109 KIU131073:KIU131109 KSQ131073:KSQ131109 LCM131073:LCM131109 LMI131073:LMI131109 LWE131073:LWE131109 MGA131073:MGA131109 MPW131073:MPW131109 MZS131073:MZS131109 NJO131073:NJO131109 NTK131073:NTK131109 ODG131073:ODG131109 ONC131073:ONC131109 OWY131073:OWY131109 PGU131073:PGU131109 PQQ131073:PQQ131109 QAM131073:QAM131109 QKI131073:QKI131109 QUE131073:QUE131109 REA131073:REA131109 RNW131073:RNW131109 RXS131073:RXS131109 SHO131073:SHO131109 SRK131073:SRK131109 TBG131073:TBG131109 TLC131073:TLC131109 TUY131073:TUY131109 UEU131073:UEU131109 UOQ131073:UOQ131109 UYM131073:UYM131109 VII131073:VII131109 VSE131073:VSE131109 WCA131073:WCA131109 WLW131073:WLW131109 WVS131073:WVS131109 K196609:K196645 JG196609:JG196645 TC196609:TC196645 ACY196609:ACY196645 AMU196609:AMU196645 AWQ196609:AWQ196645 BGM196609:BGM196645 BQI196609:BQI196645 CAE196609:CAE196645 CKA196609:CKA196645 CTW196609:CTW196645 DDS196609:DDS196645 DNO196609:DNO196645 DXK196609:DXK196645 EHG196609:EHG196645 ERC196609:ERC196645 FAY196609:FAY196645 FKU196609:FKU196645 FUQ196609:FUQ196645 GEM196609:GEM196645 GOI196609:GOI196645 GYE196609:GYE196645 HIA196609:HIA196645 HRW196609:HRW196645 IBS196609:IBS196645 ILO196609:ILO196645 IVK196609:IVK196645 JFG196609:JFG196645 JPC196609:JPC196645 JYY196609:JYY196645 KIU196609:KIU196645 KSQ196609:KSQ196645 LCM196609:LCM196645 LMI196609:LMI196645 LWE196609:LWE196645 MGA196609:MGA196645 MPW196609:MPW196645 MZS196609:MZS196645 NJO196609:NJO196645 NTK196609:NTK196645 ODG196609:ODG196645 ONC196609:ONC196645 OWY196609:OWY196645 PGU196609:PGU196645 PQQ196609:PQQ196645 QAM196609:QAM196645 QKI196609:QKI196645 QUE196609:QUE196645 REA196609:REA196645 RNW196609:RNW196645 RXS196609:RXS196645 SHO196609:SHO196645 SRK196609:SRK196645 TBG196609:TBG196645 TLC196609:TLC196645 TUY196609:TUY196645 UEU196609:UEU196645 UOQ196609:UOQ196645 UYM196609:UYM196645 VII196609:VII196645 VSE196609:VSE196645 WCA196609:WCA196645 WLW196609:WLW196645 WVS196609:WVS196645 K262145:K262181 JG262145:JG262181 TC262145:TC262181 ACY262145:ACY262181 AMU262145:AMU262181 AWQ262145:AWQ262181 BGM262145:BGM262181 BQI262145:BQI262181 CAE262145:CAE262181 CKA262145:CKA262181 CTW262145:CTW262181 DDS262145:DDS262181 DNO262145:DNO262181 DXK262145:DXK262181 EHG262145:EHG262181 ERC262145:ERC262181 FAY262145:FAY262181 FKU262145:FKU262181 FUQ262145:FUQ262181 GEM262145:GEM262181 GOI262145:GOI262181 GYE262145:GYE262181 HIA262145:HIA262181 HRW262145:HRW262181 IBS262145:IBS262181 ILO262145:ILO262181 IVK262145:IVK262181 JFG262145:JFG262181 JPC262145:JPC262181 JYY262145:JYY262181 KIU262145:KIU262181 KSQ262145:KSQ262181 LCM262145:LCM262181 LMI262145:LMI262181 LWE262145:LWE262181 MGA262145:MGA262181 MPW262145:MPW262181 MZS262145:MZS262181 NJO262145:NJO262181 NTK262145:NTK262181 ODG262145:ODG262181 ONC262145:ONC262181 OWY262145:OWY262181 PGU262145:PGU262181 PQQ262145:PQQ262181 QAM262145:QAM262181 QKI262145:QKI262181 QUE262145:QUE262181 REA262145:REA262181 RNW262145:RNW262181 RXS262145:RXS262181 SHO262145:SHO262181 SRK262145:SRK262181 TBG262145:TBG262181 TLC262145:TLC262181 TUY262145:TUY262181 UEU262145:UEU262181 UOQ262145:UOQ262181 UYM262145:UYM262181 VII262145:VII262181 VSE262145:VSE262181 WCA262145:WCA262181 WLW262145:WLW262181 WVS262145:WVS262181 K327681:K327717 JG327681:JG327717 TC327681:TC327717 ACY327681:ACY327717 AMU327681:AMU327717 AWQ327681:AWQ327717 BGM327681:BGM327717 BQI327681:BQI327717 CAE327681:CAE327717 CKA327681:CKA327717 CTW327681:CTW327717 DDS327681:DDS327717 DNO327681:DNO327717 DXK327681:DXK327717 EHG327681:EHG327717 ERC327681:ERC327717 FAY327681:FAY327717 FKU327681:FKU327717 FUQ327681:FUQ327717 GEM327681:GEM327717 GOI327681:GOI327717 GYE327681:GYE327717 HIA327681:HIA327717 HRW327681:HRW327717 IBS327681:IBS327717 ILO327681:ILO327717 IVK327681:IVK327717 JFG327681:JFG327717 JPC327681:JPC327717 JYY327681:JYY327717 KIU327681:KIU327717 KSQ327681:KSQ327717 LCM327681:LCM327717 LMI327681:LMI327717 LWE327681:LWE327717 MGA327681:MGA327717 MPW327681:MPW327717 MZS327681:MZS327717 NJO327681:NJO327717 NTK327681:NTK327717 ODG327681:ODG327717 ONC327681:ONC327717 OWY327681:OWY327717 PGU327681:PGU327717 PQQ327681:PQQ327717 QAM327681:QAM327717 QKI327681:QKI327717 QUE327681:QUE327717 REA327681:REA327717 RNW327681:RNW327717 RXS327681:RXS327717 SHO327681:SHO327717 SRK327681:SRK327717 TBG327681:TBG327717 TLC327681:TLC327717 TUY327681:TUY327717 UEU327681:UEU327717 UOQ327681:UOQ327717 UYM327681:UYM327717 VII327681:VII327717 VSE327681:VSE327717 WCA327681:WCA327717 WLW327681:WLW327717 WVS327681:WVS327717 K393217:K393253 JG393217:JG393253 TC393217:TC393253 ACY393217:ACY393253 AMU393217:AMU393253 AWQ393217:AWQ393253 BGM393217:BGM393253 BQI393217:BQI393253 CAE393217:CAE393253 CKA393217:CKA393253 CTW393217:CTW393253 DDS393217:DDS393253 DNO393217:DNO393253 DXK393217:DXK393253 EHG393217:EHG393253 ERC393217:ERC393253 FAY393217:FAY393253 FKU393217:FKU393253 FUQ393217:FUQ393253 GEM393217:GEM393253 GOI393217:GOI393253 GYE393217:GYE393253 HIA393217:HIA393253 HRW393217:HRW393253 IBS393217:IBS393253 ILO393217:ILO393253 IVK393217:IVK393253 JFG393217:JFG393253 JPC393217:JPC393253 JYY393217:JYY393253 KIU393217:KIU393253 KSQ393217:KSQ393253 LCM393217:LCM393253 LMI393217:LMI393253 LWE393217:LWE393253 MGA393217:MGA393253 MPW393217:MPW393253 MZS393217:MZS393253 NJO393217:NJO393253 NTK393217:NTK393253 ODG393217:ODG393253 ONC393217:ONC393253 OWY393217:OWY393253 PGU393217:PGU393253 PQQ393217:PQQ393253 QAM393217:QAM393253 QKI393217:QKI393253 QUE393217:QUE393253 REA393217:REA393253 RNW393217:RNW393253 RXS393217:RXS393253 SHO393217:SHO393253 SRK393217:SRK393253 TBG393217:TBG393253 TLC393217:TLC393253 TUY393217:TUY393253 UEU393217:UEU393253 UOQ393217:UOQ393253 UYM393217:UYM393253 VII393217:VII393253 VSE393217:VSE393253 WCA393217:WCA393253 WLW393217:WLW393253 WVS393217:WVS393253 K458753:K458789 JG458753:JG458789 TC458753:TC458789 ACY458753:ACY458789 AMU458753:AMU458789 AWQ458753:AWQ458789 BGM458753:BGM458789 BQI458753:BQI458789 CAE458753:CAE458789 CKA458753:CKA458789 CTW458753:CTW458789 DDS458753:DDS458789 DNO458753:DNO458789 DXK458753:DXK458789 EHG458753:EHG458789 ERC458753:ERC458789 FAY458753:FAY458789 FKU458753:FKU458789 FUQ458753:FUQ458789 GEM458753:GEM458789 GOI458753:GOI458789 GYE458753:GYE458789 HIA458753:HIA458789 HRW458753:HRW458789 IBS458753:IBS458789 ILO458753:ILO458789 IVK458753:IVK458789 JFG458753:JFG458789 JPC458753:JPC458789 JYY458753:JYY458789 KIU458753:KIU458789 KSQ458753:KSQ458789 LCM458753:LCM458789 LMI458753:LMI458789 LWE458753:LWE458789 MGA458753:MGA458789 MPW458753:MPW458789 MZS458753:MZS458789 NJO458753:NJO458789 NTK458753:NTK458789 ODG458753:ODG458789 ONC458753:ONC458789 OWY458753:OWY458789 PGU458753:PGU458789 PQQ458753:PQQ458789 QAM458753:QAM458789 QKI458753:QKI458789 QUE458753:QUE458789 REA458753:REA458789 RNW458753:RNW458789 RXS458753:RXS458789 SHO458753:SHO458789 SRK458753:SRK458789 TBG458753:TBG458789 TLC458753:TLC458789 TUY458753:TUY458789 UEU458753:UEU458789 UOQ458753:UOQ458789 UYM458753:UYM458789 VII458753:VII458789 VSE458753:VSE458789 WCA458753:WCA458789 WLW458753:WLW458789 WVS458753:WVS458789 K524289:K524325 JG524289:JG524325 TC524289:TC524325 ACY524289:ACY524325 AMU524289:AMU524325 AWQ524289:AWQ524325 BGM524289:BGM524325 BQI524289:BQI524325 CAE524289:CAE524325 CKA524289:CKA524325 CTW524289:CTW524325 DDS524289:DDS524325 DNO524289:DNO524325 DXK524289:DXK524325 EHG524289:EHG524325 ERC524289:ERC524325 FAY524289:FAY524325 FKU524289:FKU524325 FUQ524289:FUQ524325 GEM524289:GEM524325 GOI524289:GOI524325 GYE524289:GYE524325 HIA524289:HIA524325 HRW524289:HRW524325 IBS524289:IBS524325 ILO524289:ILO524325 IVK524289:IVK524325 JFG524289:JFG524325 JPC524289:JPC524325 JYY524289:JYY524325 KIU524289:KIU524325 KSQ524289:KSQ524325 LCM524289:LCM524325 LMI524289:LMI524325 LWE524289:LWE524325 MGA524289:MGA524325 MPW524289:MPW524325 MZS524289:MZS524325 NJO524289:NJO524325 NTK524289:NTK524325 ODG524289:ODG524325 ONC524289:ONC524325 OWY524289:OWY524325 PGU524289:PGU524325 PQQ524289:PQQ524325 QAM524289:QAM524325 QKI524289:QKI524325 QUE524289:QUE524325 REA524289:REA524325 RNW524289:RNW524325 RXS524289:RXS524325 SHO524289:SHO524325 SRK524289:SRK524325 TBG524289:TBG524325 TLC524289:TLC524325 TUY524289:TUY524325 UEU524289:UEU524325 UOQ524289:UOQ524325 UYM524289:UYM524325 VII524289:VII524325 VSE524289:VSE524325 WCA524289:WCA524325 WLW524289:WLW524325 WVS524289:WVS524325 K589825:K589861 JG589825:JG589861 TC589825:TC589861 ACY589825:ACY589861 AMU589825:AMU589861 AWQ589825:AWQ589861 BGM589825:BGM589861 BQI589825:BQI589861 CAE589825:CAE589861 CKA589825:CKA589861 CTW589825:CTW589861 DDS589825:DDS589861 DNO589825:DNO589861 DXK589825:DXK589861 EHG589825:EHG589861 ERC589825:ERC589861 FAY589825:FAY589861 FKU589825:FKU589861 FUQ589825:FUQ589861 GEM589825:GEM589861 GOI589825:GOI589861 GYE589825:GYE589861 HIA589825:HIA589861 HRW589825:HRW589861 IBS589825:IBS589861 ILO589825:ILO589861 IVK589825:IVK589861 JFG589825:JFG589861 JPC589825:JPC589861 JYY589825:JYY589861 KIU589825:KIU589861 KSQ589825:KSQ589861 LCM589825:LCM589861 LMI589825:LMI589861 LWE589825:LWE589861 MGA589825:MGA589861 MPW589825:MPW589861 MZS589825:MZS589861 NJO589825:NJO589861 NTK589825:NTK589861 ODG589825:ODG589861 ONC589825:ONC589861 OWY589825:OWY589861 PGU589825:PGU589861 PQQ589825:PQQ589861 QAM589825:QAM589861 QKI589825:QKI589861 QUE589825:QUE589861 REA589825:REA589861 RNW589825:RNW589861 RXS589825:RXS589861 SHO589825:SHO589861 SRK589825:SRK589861 TBG589825:TBG589861 TLC589825:TLC589861 TUY589825:TUY589861 UEU589825:UEU589861 UOQ589825:UOQ589861 UYM589825:UYM589861 VII589825:VII589861 VSE589825:VSE589861 WCA589825:WCA589861 WLW589825:WLW589861 WVS589825:WVS589861 K655361:K655397 JG655361:JG655397 TC655361:TC655397 ACY655361:ACY655397 AMU655361:AMU655397 AWQ655361:AWQ655397 BGM655361:BGM655397 BQI655361:BQI655397 CAE655361:CAE655397 CKA655361:CKA655397 CTW655361:CTW655397 DDS655361:DDS655397 DNO655361:DNO655397 DXK655361:DXK655397 EHG655361:EHG655397 ERC655361:ERC655397 FAY655361:FAY655397 FKU655361:FKU655397 FUQ655361:FUQ655397 GEM655361:GEM655397 GOI655361:GOI655397 GYE655361:GYE655397 HIA655361:HIA655397 HRW655361:HRW655397 IBS655361:IBS655397 ILO655361:ILO655397 IVK655361:IVK655397 JFG655361:JFG655397 JPC655361:JPC655397 JYY655361:JYY655397 KIU655361:KIU655397 KSQ655361:KSQ655397 LCM655361:LCM655397 LMI655361:LMI655397 LWE655361:LWE655397 MGA655361:MGA655397 MPW655361:MPW655397 MZS655361:MZS655397 NJO655361:NJO655397 NTK655361:NTK655397 ODG655361:ODG655397 ONC655361:ONC655397 OWY655361:OWY655397 PGU655361:PGU655397 PQQ655361:PQQ655397 QAM655361:QAM655397 QKI655361:QKI655397 QUE655361:QUE655397 REA655361:REA655397 RNW655361:RNW655397 RXS655361:RXS655397 SHO655361:SHO655397 SRK655361:SRK655397 TBG655361:TBG655397 TLC655361:TLC655397 TUY655361:TUY655397 UEU655361:UEU655397 UOQ655361:UOQ655397 UYM655361:UYM655397 VII655361:VII655397 VSE655361:VSE655397 WCA655361:WCA655397 WLW655361:WLW655397 WVS655361:WVS655397 K720897:K720933 JG720897:JG720933 TC720897:TC720933 ACY720897:ACY720933 AMU720897:AMU720933 AWQ720897:AWQ720933 BGM720897:BGM720933 BQI720897:BQI720933 CAE720897:CAE720933 CKA720897:CKA720933 CTW720897:CTW720933 DDS720897:DDS720933 DNO720897:DNO720933 DXK720897:DXK720933 EHG720897:EHG720933 ERC720897:ERC720933 FAY720897:FAY720933 FKU720897:FKU720933 FUQ720897:FUQ720933 GEM720897:GEM720933 GOI720897:GOI720933 GYE720897:GYE720933 HIA720897:HIA720933 HRW720897:HRW720933 IBS720897:IBS720933 ILO720897:ILO720933 IVK720897:IVK720933 JFG720897:JFG720933 JPC720897:JPC720933 JYY720897:JYY720933 KIU720897:KIU720933 KSQ720897:KSQ720933 LCM720897:LCM720933 LMI720897:LMI720933 LWE720897:LWE720933 MGA720897:MGA720933 MPW720897:MPW720933 MZS720897:MZS720933 NJO720897:NJO720933 NTK720897:NTK720933 ODG720897:ODG720933 ONC720897:ONC720933 OWY720897:OWY720933 PGU720897:PGU720933 PQQ720897:PQQ720933 QAM720897:QAM720933 QKI720897:QKI720933 QUE720897:QUE720933 REA720897:REA720933 RNW720897:RNW720933 RXS720897:RXS720933 SHO720897:SHO720933 SRK720897:SRK720933 TBG720897:TBG720933 TLC720897:TLC720933 TUY720897:TUY720933 UEU720897:UEU720933 UOQ720897:UOQ720933 UYM720897:UYM720933 VII720897:VII720933 VSE720897:VSE720933 WCA720897:WCA720933 WLW720897:WLW720933 WVS720897:WVS720933 K786433:K786469 JG786433:JG786469 TC786433:TC786469 ACY786433:ACY786469 AMU786433:AMU786469 AWQ786433:AWQ786469 BGM786433:BGM786469 BQI786433:BQI786469 CAE786433:CAE786469 CKA786433:CKA786469 CTW786433:CTW786469 DDS786433:DDS786469 DNO786433:DNO786469 DXK786433:DXK786469 EHG786433:EHG786469 ERC786433:ERC786469 FAY786433:FAY786469 FKU786433:FKU786469 FUQ786433:FUQ786469 GEM786433:GEM786469 GOI786433:GOI786469 GYE786433:GYE786469 HIA786433:HIA786469 HRW786433:HRW786469 IBS786433:IBS786469 ILO786433:ILO786469 IVK786433:IVK786469 JFG786433:JFG786469 JPC786433:JPC786469 JYY786433:JYY786469 KIU786433:KIU786469 KSQ786433:KSQ786469 LCM786433:LCM786469 LMI786433:LMI786469 LWE786433:LWE786469 MGA786433:MGA786469 MPW786433:MPW786469 MZS786433:MZS786469 NJO786433:NJO786469 NTK786433:NTK786469 ODG786433:ODG786469 ONC786433:ONC786469 OWY786433:OWY786469 PGU786433:PGU786469 PQQ786433:PQQ786469 QAM786433:QAM786469 QKI786433:QKI786469 QUE786433:QUE786469 REA786433:REA786469 RNW786433:RNW786469 RXS786433:RXS786469 SHO786433:SHO786469 SRK786433:SRK786469 TBG786433:TBG786469 TLC786433:TLC786469 TUY786433:TUY786469 UEU786433:UEU786469 UOQ786433:UOQ786469 UYM786433:UYM786469 VII786433:VII786469 VSE786433:VSE786469 WCA786433:WCA786469 WLW786433:WLW786469 WVS786433:WVS786469 K851969:K852005 JG851969:JG852005 TC851969:TC852005 ACY851969:ACY852005 AMU851969:AMU852005 AWQ851969:AWQ852005 BGM851969:BGM852005 BQI851969:BQI852005 CAE851969:CAE852005 CKA851969:CKA852005 CTW851969:CTW852005 DDS851969:DDS852005 DNO851969:DNO852005 DXK851969:DXK852005 EHG851969:EHG852005 ERC851969:ERC852005 FAY851969:FAY852005 FKU851969:FKU852005 FUQ851969:FUQ852005 GEM851969:GEM852005 GOI851969:GOI852005 GYE851969:GYE852005 HIA851969:HIA852005 HRW851969:HRW852005 IBS851969:IBS852005 ILO851969:ILO852005 IVK851969:IVK852005 JFG851969:JFG852005 JPC851969:JPC852005 JYY851969:JYY852005 KIU851969:KIU852005 KSQ851969:KSQ852005 LCM851969:LCM852005 LMI851969:LMI852005 LWE851969:LWE852005 MGA851969:MGA852005 MPW851969:MPW852005 MZS851969:MZS852005 NJO851969:NJO852005 NTK851969:NTK852005 ODG851969:ODG852005 ONC851969:ONC852005 OWY851969:OWY852005 PGU851969:PGU852005 PQQ851969:PQQ852005 QAM851969:QAM852005 QKI851969:QKI852005 QUE851969:QUE852005 REA851969:REA852005 RNW851969:RNW852005 RXS851969:RXS852005 SHO851969:SHO852005 SRK851969:SRK852005 TBG851969:TBG852005 TLC851969:TLC852005 TUY851969:TUY852005 UEU851969:UEU852005 UOQ851969:UOQ852005 UYM851969:UYM852005 VII851969:VII852005 VSE851969:VSE852005 WCA851969:WCA852005 WLW851969:WLW852005 WVS851969:WVS852005 K917505:K917541 JG917505:JG917541 TC917505:TC917541 ACY917505:ACY917541 AMU917505:AMU917541 AWQ917505:AWQ917541 BGM917505:BGM917541 BQI917505:BQI917541 CAE917505:CAE917541 CKA917505:CKA917541 CTW917505:CTW917541 DDS917505:DDS917541 DNO917505:DNO917541 DXK917505:DXK917541 EHG917505:EHG917541 ERC917505:ERC917541 FAY917505:FAY917541 FKU917505:FKU917541 FUQ917505:FUQ917541 GEM917505:GEM917541 GOI917505:GOI917541 GYE917505:GYE917541 HIA917505:HIA917541 HRW917505:HRW917541 IBS917505:IBS917541 ILO917505:ILO917541 IVK917505:IVK917541 JFG917505:JFG917541 JPC917505:JPC917541 JYY917505:JYY917541 KIU917505:KIU917541 KSQ917505:KSQ917541 LCM917505:LCM917541 LMI917505:LMI917541 LWE917505:LWE917541 MGA917505:MGA917541 MPW917505:MPW917541 MZS917505:MZS917541 NJO917505:NJO917541 NTK917505:NTK917541 ODG917505:ODG917541 ONC917505:ONC917541 OWY917505:OWY917541 PGU917505:PGU917541 PQQ917505:PQQ917541 QAM917505:QAM917541 QKI917505:QKI917541 QUE917505:QUE917541 REA917505:REA917541 RNW917505:RNW917541 RXS917505:RXS917541 SHO917505:SHO917541 SRK917505:SRK917541 TBG917505:TBG917541 TLC917505:TLC917541 TUY917505:TUY917541 UEU917505:UEU917541 UOQ917505:UOQ917541 UYM917505:UYM917541 VII917505:VII917541 VSE917505:VSE917541 WCA917505:WCA917541 WLW917505:WLW917541 WVS917505:WVS917541 K983041:K983077 JG983041:JG983077 TC983041:TC983077 ACY983041:ACY983077 AMU983041:AMU983077 AWQ983041:AWQ983077 BGM983041:BGM983077 BQI983041:BQI983077 CAE983041:CAE983077 CKA983041:CKA983077 CTW983041:CTW983077 DDS983041:DDS983077 DNO983041:DNO983077 DXK983041:DXK983077 EHG983041:EHG983077 ERC983041:ERC983077 FAY983041:FAY983077 FKU983041:FKU983077 FUQ983041:FUQ983077 GEM983041:GEM983077 GOI983041:GOI983077 GYE983041:GYE983077 HIA983041:HIA983077 HRW983041:HRW983077 IBS983041:IBS983077 ILO983041:ILO983077 IVK983041:IVK983077 JFG983041:JFG983077 JPC983041:JPC983077 JYY983041:JYY983077 KIU983041:KIU983077 KSQ983041:KSQ983077 LCM983041:LCM983077 LMI983041:LMI983077 LWE983041:LWE983077 MGA983041:MGA983077 MPW983041:MPW983077 MZS983041:MZS983077 NJO983041:NJO983077 NTK983041:NTK983077 ODG983041:ODG983077 ONC983041:ONC983077 OWY983041:OWY983077 PGU983041:PGU983077 PQQ983041:PQQ983077 QAM983041:QAM983077 QKI983041:QKI983077 QUE983041:QUE983077 REA983041:REA983077 RNW983041:RNW983077 RXS983041:RXS983077 SHO983041:SHO983077 SRK983041:SRK983077 TBG983041:TBG983077 TLC983041:TLC983077 TUY983041:TUY983077 UEU983041:UEU983077 UOQ983041:UOQ983077 UYM983041:UYM983077 VII983041:VII983077 VSE983041:VSE983077 WCA983041:WCA983077 WLW983041:WLW983077 WVS983041:WVS983077 Q1:IV1048576 JM1:SR1048576 TI1:ACN1048576 ADE1:AMJ1048576 ANA1:AWF1048576 AWW1:BGB1048576 BGS1:BPX1048576 BQO1:BZT1048576 CAK1:CJP1048576 CKG1:CTL1048576 CUC1:DDH1048576 DDY1:DND1048576 DNU1:DWZ1048576 DXQ1:EGV1048576 EHM1:EQR1048576 ERI1:FAN1048576 FBE1:FKJ1048576 FLA1:FUF1048576 FUW1:GEB1048576 GES1:GNX1048576 GOO1:GXT1048576 GYK1:HHP1048576 HIG1:HRL1048576 HSC1:IBH1048576 IBY1:ILD1048576 ILU1:IUZ1048576 IVQ1:JEV1048576 JFM1:JOR1048576 JPI1:JYN1048576 JZE1:KIJ1048576 KJA1:KSF1048576 KSW1:LCB1048576 LCS1:LLX1048576 LMO1:LVT1048576 LWK1:MFP1048576 MGG1:MPL1048576 MQC1:MZH1048576 MZY1:NJD1048576 NJU1:NSZ1048576 NTQ1:OCV1048576 ODM1:OMR1048576 ONI1:OWN1048576 OXE1:PGJ1048576 PHA1:PQF1048576 PQW1:QAB1048576 QAS1:QJX1048576 QKO1:QTT1048576 QUK1:RDP1048576 REG1:RNL1048576 ROC1:RXH1048576 RXY1:SHD1048576 SHU1:SQZ1048576 SRQ1:TAV1048576 TBM1:TKR1048576 TLI1:TUN1048576 TVE1:UEJ1048576 UFA1:UOF1048576 UOW1:UYB1048576 UYS1:VHX1048576 VIO1:VRT1048576 VSK1:WBP1048576 WCG1:WLL1048576 WMC1:WVH1048576 WVY1:XFD1048576 P1:P32 JL1:JL32 TH1:TH32 ADD1:ADD32 AMZ1:AMZ32 AWV1:AWV32 BGR1:BGR32 BQN1:BQN32 CAJ1:CAJ32 CKF1:CKF32 CUB1:CUB32 DDX1:DDX32 DNT1:DNT32 DXP1:DXP32 EHL1:EHL32 ERH1:ERH32 FBD1:FBD32 FKZ1:FKZ32 FUV1:FUV32 GER1:GER32 GON1:GON32 GYJ1:GYJ32 HIF1:HIF32 HSB1:HSB32 IBX1:IBX32 ILT1:ILT32 IVP1:IVP32 JFL1:JFL32 JPH1:JPH32 JZD1:JZD32 KIZ1:KIZ32 KSV1:KSV32 LCR1:LCR32 LMN1:LMN32 LWJ1:LWJ32 MGF1:MGF32 MQB1:MQB32 MZX1:MZX32 NJT1:NJT32 NTP1:NTP32 ODL1:ODL32 ONH1:ONH32 OXD1:OXD32 PGZ1:PGZ32 PQV1:PQV32 QAR1:QAR32 QKN1:QKN32 QUJ1:QUJ32 REF1:REF32 ROB1:ROB32 RXX1:RXX32 SHT1:SHT32 SRP1:SRP32 TBL1:TBL32 TLH1:TLH32 TVD1:TVD32 UEZ1:UEZ32 UOV1:UOV32 UYR1:UYR32 VIN1:VIN32 VSJ1:VSJ32 WCF1:WCF32 WMB1:WMB32 WVX1:WVX32 C29:C37 IY29:IY37 SU29:SU37 ACQ29:ACQ37 AMM29:AMM37 AWI29:AWI37 BGE29:BGE37 BQA29:BQA37 BZW29:BZW37 CJS29:CJS37 CTO29:CTO37 DDK29:DDK37 DNG29:DNG37 DXC29:DXC37 EGY29:EGY37 EQU29:EQU37 FAQ29:FAQ37 FKM29:FKM37 FUI29:FUI37 GEE29:GEE37 GOA29:GOA37 GXW29:GXW37 HHS29:HHS37 HRO29:HRO37 IBK29:IBK37 ILG29:ILG37 IVC29:IVC37 JEY29:JEY37 JOU29:JOU37 JYQ29:JYQ37 KIM29:KIM37 KSI29:KSI37 LCE29:LCE37 LMA29:LMA37 LVW29:LVW37 MFS29:MFS37 MPO29:MPO37 MZK29:MZK37 NJG29:NJG37 NTC29:NTC37 OCY29:OCY37 OMU29:OMU37 OWQ29:OWQ37 PGM29:PGM37 PQI29:PQI37 QAE29:QAE37 QKA29:QKA37 QTW29:QTW37 RDS29:RDS37 RNO29:RNO37 RXK29:RXK37 SHG29:SHG37 SRC29:SRC37 TAY29:TAY37 TKU29:TKU37 TUQ29:TUQ37 UEM29:UEM37 UOI29:UOI37 UYE29:UYE37 VIA29:VIA37 VRW29:VRW37 WBS29:WBS37 WLO29:WLO37 WVK29:WVK37 C65565:C65573 IY65565:IY65573 SU65565:SU65573 ACQ65565:ACQ65573 AMM65565:AMM65573 AWI65565:AWI65573 BGE65565:BGE65573 BQA65565:BQA65573 BZW65565:BZW65573 CJS65565:CJS65573 CTO65565:CTO65573 DDK65565:DDK65573 DNG65565:DNG65573 DXC65565:DXC65573 EGY65565:EGY65573 EQU65565:EQU65573 FAQ65565:FAQ65573 FKM65565:FKM65573 FUI65565:FUI65573 GEE65565:GEE65573 GOA65565:GOA65573 GXW65565:GXW65573 HHS65565:HHS65573 HRO65565:HRO65573 IBK65565:IBK65573 ILG65565:ILG65573 IVC65565:IVC65573 JEY65565:JEY65573 JOU65565:JOU65573 JYQ65565:JYQ65573 KIM65565:KIM65573 KSI65565:KSI65573 LCE65565:LCE65573 LMA65565:LMA65573 LVW65565:LVW65573 MFS65565:MFS65573 MPO65565:MPO65573 MZK65565:MZK65573 NJG65565:NJG65573 NTC65565:NTC65573 OCY65565:OCY65573 OMU65565:OMU65573 OWQ65565:OWQ65573 PGM65565:PGM65573 PQI65565:PQI65573 QAE65565:QAE65573 QKA65565:QKA65573 QTW65565:QTW65573 RDS65565:RDS65573 RNO65565:RNO65573 RXK65565:RXK65573 SHG65565:SHG65573 SRC65565:SRC65573 TAY65565:TAY65573 TKU65565:TKU65573 TUQ65565:TUQ65573 UEM65565:UEM65573 UOI65565:UOI65573 UYE65565:UYE65573 VIA65565:VIA65573 VRW65565:VRW65573 WBS65565:WBS65573 WLO65565:WLO65573 WVK65565:WVK65573 C131101:C131109 IY131101:IY131109 SU131101:SU131109 ACQ131101:ACQ131109 AMM131101:AMM131109 AWI131101:AWI131109 BGE131101:BGE131109 BQA131101:BQA131109 BZW131101:BZW131109 CJS131101:CJS131109 CTO131101:CTO131109 DDK131101:DDK131109 DNG131101:DNG131109 DXC131101:DXC131109 EGY131101:EGY131109 EQU131101:EQU131109 FAQ131101:FAQ131109 FKM131101:FKM131109 FUI131101:FUI131109 GEE131101:GEE131109 GOA131101:GOA131109 GXW131101:GXW131109 HHS131101:HHS131109 HRO131101:HRO131109 IBK131101:IBK131109 ILG131101:ILG131109 IVC131101:IVC131109 JEY131101:JEY131109 JOU131101:JOU131109 JYQ131101:JYQ131109 KIM131101:KIM131109 KSI131101:KSI131109 LCE131101:LCE131109 LMA131101:LMA131109 LVW131101:LVW131109 MFS131101:MFS131109 MPO131101:MPO131109 MZK131101:MZK131109 NJG131101:NJG131109 NTC131101:NTC131109 OCY131101:OCY131109 OMU131101:OMU131109 OWQ131101:OWQ131109 PGM131101:PGM131109 PQI131101:PQI131109 QAE131101:QAE131109 QKA131101:QKA131109 QTW131101:QTW131109 RDS131101:RDS131109 RNO131101:RNO131109 RXK131101:RXK131109 SHG131101:SHG131109 SRC131101:SRC131109 TAY131101:TAY131109 TKU131101:TKU131109 TUQ131101:TUQ131109 UEM131101:UEM131109 UOI131101:UOI131109 UYE131101:UYE131109 VIA131101:VIA131109 VRW131101:VRW131109 WBS131101:WBS131109 WLO131101:WLO131109 WVK131101:WVK131109 C196637:C196645 IY196637:IY196645 SU196637:SU196645 ACQ196637:ACQ196645 AMM196637:AMM196645 AWI196637:AWI196645 BGE196637:BGE196645 BQA196637:BQA196645 BZW196637:BZW196645 CJS196637:CJS196645 CTO196637:CTO196645 DDK196637:DDK196645 DNG196637:DNG196645 DXC196637:DXC196645 EGY196637:EGY196645 EQU196637:EQU196645 FAQ196637:FAQ196645 FKM196637:FKM196645 FUI196637:FUI196645 GEE196637:GEE196645 GOA196637:GOA196645 GXW196637:GXW196645 HHS196637:HHS196645 HRO196637:HRO196645 IBK196637:IBK196645 ILG196637:ILG196645 IVC196637:IVC196645 JEY196637:JEY196645 JOU196637:JOU196645 JYQ196637:JYQ196645 KIM196637:KIM196645 KSI196637:KSI196645 LCE196637:LCE196645 LMA196637:LMA196645 LVW196637:LVW196645 MFS196637:MFS196645 MPO196637:MPO196645 MZK196637:MZK196645 NJG196637:NJG196645 NTC196637:NTC196645 OCY196637:OCY196645 OMU196637:OMU196645 OWQ196637:OWQ196645 PGM196637:PGM196645 PQI196637:PQI196645 QAE196637:QAE196645 QKA196637:QKA196645 QTW196637:QTW196645 RDS196637:RDS196645 RNO196637:RNO196645 RXK196637:RXK196645 SHG196637:SHG196645 SRC196637:SRC196645 TAY196637:TAY196645 TKU196637:TKU196645 TUQ196637:TUQ196645 UEM196637:UEM196645 UOI196637:UOI196645 UYE196637:UYE196645 VIA196637:VIA196645 VRW196637:VRW196645 WBS196637:WBS196645 WLO196637:WLO196645 WVK196637:WVK196645 C262173:C262181 IY262173:IY262181 SU262173:SU262181 ACQ262173:ACQ262181 AMM262173:AMM262181 AWI262173:AWI262181 BGE262173:BGE262181 BQA262173:BQA262181 BZW262173:BZW262181 CJS262173:CJS262181 CTO262173:CTO262181 DDK262173:DDK262181 DNG262173:DNG262181 DXC262173:DXC262181 EGY262173:EGY262181 EQU262173:EQU262181 FAQ262173:FAQ262181 FKM262173:FKM262181 FUI262173:FUI262181 GEE262173:GEE262181 GOA262173:GOA262181 GXW262173:GXW262181 HHS262173:HHS262181 HRO262173:HRO262181 IBK262173:IBK262181 ILG262173:ILG262181 IVC262173:IVC262181 JEY262173:JEY262181 JOU262173:JOU262181 JYQ262173:JYQ262181 KIM262173:KIM262181 KSI262173:KSI262181 LCE262173:LCE262181 LMA262173:LMA262181 LVW262173:LVW262181 MFS262173:MFS262181 MPO262173:MPO262181 MZK262173:MZK262181 NJG262173:NJG262181 NTC262173:NTC262181 OCY262173:OCY262181 OMU262173:OMU262181 OWQ262173:OWQ262181 PGM262173:PGM262181 PQI262173:PQI262181 QAE262173:QAE262181 QKA262173:QKA262181 QTW262173:QTW262181 RDS262173:RDS262181 RNO262173:RNO262181 RXK262173:RXK262181 SHG262173:SHG262181 SRC262173:SRC262181 TAY262173:TAY262181 TKU262173:TKU262181 TUQ262173:TUQ262181 UEM262173:UEM262181 UOI262173:UOI262181 UYE262173:UYE262181 VIA262173:VIA262181 VRW262173:VRW262181 WBS262173:WBS262181 WLO262173:WLO262181 WVK262173:WVK262181 C327709:C327717 IY327709:IY327717 SU327709:SU327717 ACQ327709:ACQ327717 AMM327709:AMM327717 AWI327709:AWI327717 BGE327709:BGE327717 BQA327709:BQA327717 BZW327709:BZW327717 CJS327709:CJS327717 CTO327709:CTO327717 DDK327709:DDK327717 DNG327709:DNG327717 DXC327709:DXC327717 EGY327709:EGY327717 EQU327709:EQU327717 FAQ327709:FAQ327717 FKM327709:FKM327717 FUI327709:FUI327717 GEE327709:GEE327717 GOA327709:GOA327717 GXW327709:GXW327717 HHS327709:HHS327717 HRO327709:HRO327717 IBK327709:IBK327717 ILG327709:ILG327717 IVC327709:IVC327717 JEY327709:JEY327717 JOU327709:JOU327717 JYQ327709:JYQ327717 KIM327709:KIM327717 KSI327709:KSI327717 LCE327709:LCE327717 LMA327709:LMA327717 LVW327709:LVW327717 MFS327709:MFS327717 MPO327709:MPO327717 MZK327709:MZK327717 NJG327709:NJG327717 NTC327709:NTC327717 OCY327709:OCY327717 OMU327709:OMU327717 OWQ327709:OWQ327717 PGM327709:PGM327717 PQI327709:PQI327717 QAE327709:QAE327717 QKA327709:QKA327717 QTW327709:QTW327717 RDS327709:RDS327717 RNO327709:RNO327717 RXK327709:RXK327717 SHG327709:SHG327717 SRC327709:SRC327717 TAY327709:TAY327717 TKU327709:TKU327717 TUQ327709:TUQ327717 UEM327709:UEM327717 UOI327709:UOI327717 UYE327709:UYE327717 VIA327709:VIA327717 VRW327709:VRW327717 WBS327709:WBS327717 WLO327709:WLO327717 WVK327709:WVK327717 C393245:C393253 IY393245:IY393253 SU393245:SU393253 ACQ393245:ACQ393253 AMM393245:AMM393253 AWI393245:AWI393253 BGE393245:BGE393253 BQA393245:BQA393253 BZW393245:BZW393253 CJS393245:CJS393253 CTO393245:CTO393253 DDK393245:DDK393253 DNG393245:DNG393253 DXC393245:DXC393253 EGY393245:EGY393253 EQU393245:EQU393253 FAQ393245:FAQ393253 FKM393245:FKM393253 FUI393245:FUI393253 GEE393245:GEE393253 GOA393245:GOA393253 GXW393245:GXW393253 HHS393245:HHS393253 HRO393245:HRO393253 IBK393245:IBK393253 ILG393245:ILG393253 IVC393245:IVC393253 JEY393245:JEY393253 JOU393245:JOU393253 JYQ393245:JYQ393253 KIM393245:KIM393253 KSI393245:KSI393253 LCE393245:LCE393253 LMA393245:LMA393253 LVW393245:LVW393253 MFS393245:MFS393253 MPO393245:MPO393253 MZK393245:MZK393253 NJG393245:NJG393253 NTC393245:NTC393253 OCY393245:OCY393253 OMU393245:OMU393253 OWQ393245:OWQ393253 PGM393245:PGM393253 PQI393245:PQI393253 QAE393245:QAE393253 QKA393245:QKA393253 QTW393245:QTW393253 RDS393245:RDS393253 RNO393245:RNO393253 RXK393245:RXK393253 SHG393245:SHG393253 SRC393245:SRC393253 TAY393245:TAY393253 TKU393245:TKU393253 TUQ393245:TUQ393253 UEM393245:UEM393253 UOI393245:UOI393253 UYE393245:UYE393253 VIA393245:VIA393253 VRW393245:VRW393253 WBS393245:WBS393253 WLO393245:WLO393253 WVK393245:WVK393253 C458781:C458789 IY458781:IY458789 SU458781:SU458789 ACQ458781:ACQ458789 AMM458781:AMM458789 AWI458781:AWI458789 BGE458781:BGE458789 BQA458781:BQA458789 BZW458781:BZW458789 CJS458781:CJS458789 CTO458781:CTO458789 DDK458781:DDK458789 DNG458781:DNG458789 DXC458781:DXC458789 EGY458781:EGY458789 EQU458781:EQU458789 FAQ458781:FAQ458789 FKM458781:FKM458789 FUI458781:FUI458789 GEE458781:GEE458789 GOA458781:GOA458789 GXW458781:GXW458789 HHS458781:HHS458789 HRO458781:HRO458789 IBK458781:IBK458789 ILG458781:ILG458789 IVC458781:IVC458789 JEY458781:JEY458789 JOU458781:JOU458789 JYQ458781:JYQ458789 KIM458781:KIM458789 KSI458781:KSI458789 LCE458781:LCE458789 LMA458781:LMA458789 LVW458781:LVW458789 MFS458781:MFS458789 MPO458781:MPO458789 MZK458781:MZK458789 NJG458781:NJG458789 NTC458781:NTC458789 OCY458781:OCY458789 OMU458781:OMU458789 OWQ458781:OWQ458789 PGM458781:PGM458789 PQI458781:PQI458789 QAE458781:QAE458789 QKA458781:QKA458789 QTW458781:QTW458789 RDS458781:RDS458789 RNO458781:RNO458789 RXK458781:RXK458789 SHG458781:SHG458789 SRC458781:SRC458789 TAY458781:TAY458789 TKU458781:TKU458789 TUQ458781:TUQ458789 UEM458781:UEM458789 UOI458781:UOI458789 UYE458781:UYE458789 VIA458781:VIA458789 VRW458781:VRW458789 WBS458781:WBS458789 WLO458781:WLO458789 WVK458781:WVK458789 C524317:C524325 IY524317:IY524325 SU524317:SU524325 ACQ524317:ACQ524325 AMM524317:AMM524325 AWI524317:AWI524325 BGE524317:BGE524325 BQA524317:BQA524325 BZW524317:BZW524325 CJS524317:CJS524325 CTO524317:CTO524325 DDK524317:DDK524325 DNG524317:DNG524325 DXC524317:DXC524325 EGY524317:EGY524325 EQU524317:EQU524325 FAQ524317:FAQ524325 FKM524317:FKM524325 FUI524317:FUI524325 GEE524317:GEE524325 GOA524317:GOA524325 GXW524317:GXW524325 HHS524317:HHS524325 HRO524317:HRO524325 IBK524317:IBK524325 ILG524317:ILG524325 IVC524317:IVC524325 JEY524317:JEY524325 JOU524317:JOU524325 JYQ524317:JYQ524325 KIM524317:KIM524325 KSI524317:KSI524325 LCE524317:LCE524325 LMA524317:LMA524325 LVW524317:LVW524325 MFS524317:MFS524325 MPO524317:MPO524325 MZK524317:MZK524325 NJG524317:NJG524325 NTC524317:NTC524325 OCY524317:OCY524325 OMU524317:OMU524325 OWQ524317:OWQ524325 PGM524317:PGM524325 PQI524317:PQI524325 QAE524317:QAE524325 QKA524317:QKA524325 QTW524317:QTW524325 RDS524317:RDS524325 RNO524317:RNO524325 RXK524317:RXK524325 SHG524317:SHG524325 SRC524317:SRC524325 TAY524317:TAY524325 TKU524317:TKU524325 TUQ524317:TUQ524325 UEM524317:UEM524325 UOI524317:UOI524325 UYE524317:UYE524325 VIA524317:VIA524325 VRW524317:VRW524325 WBS524317:WBS524325 WLO524317:WLO524325 WVK524317:WVK524325 C589853:C589861 IY589853:IY589861 SU589853:SU589861 ACQ589853:ACQ589861 AMM589853:AMM589861 AWI589853:AWI589861 BGE589853:BGE589861 BQA589853:BQA589861 BZW589853:BZW589861 CJS589853:CJS589861 CTO589853:CTO589861 DDK589853:DDK589861 DNG589853:DNG589861 DXC589853:DXC589861 EGY589853:EGY589861 EQU589853:EQU589861 FAQ589853:FAQ589861 FKM589853:FKM589861 FUI589853:FUI589861 GEE589853:GEE589861 GOA589853:GOA589861 GXW589853:GXW589861 HHS589853:HHS589861 HRO589853:HRO589861 IBK589853:IBK589861 ILG589853:ILG589861 IVC589853:IVC589861 JEY589853:JEY589861 JOU589853:JOU589861 JYQ589853:JYQ589861 KIM589853:KIM589861 KSI589853:KSI589861 LCE589853:LCE589861 LMA589853:LMA589861 LVW589853:LVW589861 MFS589853:MFS589861 MPO589853:MPO589861 MZK589853:MZK589861 NJG589853:NJG589861 NTC589853:NTC589861 OCY589853:OCY589861 OMU589853:OMU589861 OWQ589853:OWQ589861 PGM589853:PGM589861 PQI589853:PQI589861 QAE589853:QAE589861 QKA589853:QKA589861 QTW589853:QTW589861 RDS589853:RDS589861 RNO589853:RNO589861 RXK589853:RXK589861 SHG589853:SHG589861 SRC589853:SRC589861 TAY589853:TAY589861 TKU589853:TKU589861 TUQ589853:TUQ589861 UEM589853:UEM589861 UOI589853:UOI589861 UYE589853:UYE589861 VIA589853:VIA589861 VRW589853:VRW589861 WBS589853:WBS589861 WLO589853:WLO589861 WVK589853:WVK589861 C655389:C655397 IY655389:IY655397 SU655389:SU655397 ACQ655389:ACQ655397 AMM655389:AMM655397 AWI655389:AWI655397 BGE655389:BGE655397 BQA655389:BQA655397 BZW655389:BZW655397 CJS655389:CJS655397 CTO655389:CTO655397 DDK655389:DDK655397 DNG655389:DNG655397 DXC655389:DXC655397 EGY655389:EGY655397 EQU655389:EQU655397 FAQ655389:FAQ655397 FKM655389:FKM655397 FUI655389:FUI655397 GEE655389:GEE655397 GOA655389:GOA655397 GXW655389:GXW655397 HHS655389:HHS655397 HRO655389:HRO655397 IBK655389:IBK655397 ILG655389:ILG655397 IVC655389:IVC655397 JEY655389:JEY655397 JOU655389:JOU655397 JYQ655389:JYQ655397 KIM655389:KIM655397 KSI655389:KSI655397 LCE655389:LCE655397 LMA655389:LMA655397 LVW655389:LVW655397 MFS655389:MFS655397 MPO655389:MPO655397 MZK655389:MZK655397 NJG655389:NJG655397 NTC655389:NTC655397 OCY655389:OCY655397 OMU655389:OMU655397 OWQ655389:OWQ655397 PGM655389:PGM655397 PQI655389:PQI655397 QAE655389:QAE655397 QKA655389:QKA655397 QTW655389:QTW655397 RDS655389:RDS655397 RNO655389:RNO655397 RXK655389:RXK655397 SHG655389:SHG655397 SRC655389:SRC655397 TAY655389:TAY655397 TKU655389:TKU655397 TUQ655389:TUQ655397 UEM655389:UEM655397 UOI655389:UOI655397 UYE655389:UYE655397 VIA655389:VIA655397 VRW655389:VRW655397 WBS655389:WBS655397 WLO655389:WLO655397 WVK655389:WVK655397 C720925:C720933 IY720925:IY720933 SU720925:SU720933 ACQ720925:ACQ720933 AMM720925:AMM720933 AWI720925:AWI720933 BGE720925:BGE720933 BQA720925:BQA720933 BZW720925:BZW720933 CJS720925:CJS720933 CTO720925:CTO720933 DDK720925:DDK720933 DNG720925:DNG720933 DXC720925:DXC720933 EGY720925:EGY720933 EQU720925:EQU720933 FAQ720925:FAQ720933 FKM720925:FKM720933 FUI720925:FUI720933 GEE720925:GEE720933 GOA720925:GOA720933 GXW720925:GXW720933 HHS720925:HHS720933 HRO720925:HRO720933 IBK720925:IBK720933 ILG720925:ILG720933 IVC720925:IVC720933 JEY720925:JEY720933 JOU720925:JOU720933 JYQ720925:JYQ720933 KIM720925:KIM720933 KSI720925:KSI720933 LCE720925:LCE720933 LMA720925:LMA720933 LVW720925:LVW720933 MFS720925:MFS720933 MPO720925:MPO720933 MZK720925:MZK720933 NJG720925:NJG720933 NTC720925:NTC720933 OCY720925:OCY720933 OMU720925:OMU720933 OWQ720925:OWQ720933 PGM720925:PGM720933 PQI720925:PQI720933 QAE720925:QAE720933 QKA720925:QKA720933 QTW720925:QTW720933 RDS720925:RDS720933 RNO720925:RNO720933 RXK720925:RXK720933 SHG720925:SHG720933 SRC720925:SRC720933 TAY720925:TAY720933 TKU720925:TKU720933 TUQ720925:TUQ720933 UEM720925:UEM720933 UOI720925:UOI720933 UYE720925:UYE720933 VIA720925:VIA720933 VRW720925:VRW720933 WBS720925:WBS720933 WLO720925:WLO720933 WVK720925:WVK720933 C786461:C786469 IY786461:IY786469 SU786461:SU786469 ACQ786461:ACQ786469 AMM786461:AMM786469 AWI786461:AWI786469 BGE786461:BGE786469 BQA786461:BQA786469 BZW786461:BZW786469 CJS786461:CJS786469 CTO786461:CTO786469 DDK786461:DDK786469 DNG786461:DNG786469 DXC786461:DXC786469 EGY786461:EGY786469 EQU786461:EQU786469 FAQ786461:FAQ786469 FKM786461:FKM786469 FUI786461:FUI786469 GEE786461:GEE786469 GOA786461:GOA786469 GXW786461:GXW786469 HHS786461:HHS786469 HRO786461:HRO786469 IBK786461:IBK786469 ILG786461:ILG786469 IVC786461:IVC786469 JEY786461:JEY786469 JOU786461:JOU786469 JYQ786461:JYQ786469 KIM786461:KIM786469 KSI786461:KSI786469 LCE786461:LCE786469 LMA786461:LMA786469 LVW786461:LVW786469 MFS786461:MFS786469 MPO786461:MPO786469 MZK786461:MZK786469 NJG786461:NJG786469 NTC786461:NTC786469 OCY786461:OCY786469 OMU786461:OMU786469 OWQ786461:OWQ786469 PGM786461:PGM786469 PQI786461:PQI786469 QAE786461:QAE786469 QKA786461:QKA786469 QTW786461:QTW786469 RDS786461:RDS786469 RNO786461:RNO786469 RXK786461:RXK786469 SHG786461:SHG786469 SRC786461:SRC786469 TAY786461:TAY786469 TKU786461:TKU786469 TUQ786461:TUQ786469 UEM786461:UEM786469 UOI786461:UOI786469 UYE786461:UYE786469 VIA786461:VIA786469 VRW786461:VRW786469 WBS786461:WBS786469 WLO786461:WLO786469 WVK786461:WVK786469 C851997:C852005 IY851997:IY852005 SU851997:SU852005 ACQ851997:ACQ852005 AMM851997:AMM852005 AWI851997:AWI852005 BGE851997:BGE852005 BQA851997:BQA852005 BZW851997:BZW852005 CJS851997:CJS852005 CTO851997:CTO852005 DDK851997:DDK852005 DNG851997:DNG852005 DXC851997:DXC852005 EGY851997:EGY852005 EQU851997:EQU852005 FAQ851997:FAQ852005 FKM851997:FKM852005 FUI851997:FUI852005 GEE851997:GEE852005 GOA851997:GOA852005 GXW851997:GXW852005 HHS851997:HHS852005 HRO851997:HRO852005 IBK851997:IBK852005 ILG851997:ILG852005 IVC851997:IVC852005 JEY851997:JEY852005 JOU851997:JOU852005 JYQ851997:JYQ852005 KIM851997:KIM852005 KSI851997:KSI852005 LCE851997:LCE852005 LMA851997:LMA852005 LVW851997:LVW852005 MFS851997:MFS852005 MPO851997:MPO852005 MZK851997:MZK852005 NJG851997:NJG852005 NTC851997:NTC852005 OCY851997:OCY852005 OMU851997:OMU852005 OWQ851997:OWQ852005 PGM851997:PGM852005 PQI851997:PQI852005 QAE851997:QAE852005 QKA851997:QKA852005 QTW851997:QTW852005 RDS851997:RDS852005 RNO851997:RNO852005 RXK851997:RXK852005 SHG851997:SHG852005 SRC851997:SRC852005 TAY851997:TAY852005 TKU851997:TKU852005 TUQ851997:TUQ852005 UEM851997:UEM852005 UOI851997:UOI852005 UYE851997:UYE852005 VIA851997:VIA852005 VRW851997:VRW852005 WBS851997:WBS852005 WLO851997:WLO852005 WVK851997:WVK852005 C917533:C917541 IY917533:IY917541 SU917533:SU917541 ACQ917533:ACQ917541 AMM917533:AMM917541 AWI917533:AWI917541 BGE917533:BGE917541 BQA917533:BQA917541 BZW917533:BZW917541 CJS917533:CJS917541 CTO917533:CTO917541 DDK917533:DDK917541 DNG917533:DNG917541 DXC917533:DXC917541 EGY917533:EGY917541 EQU917533:EQU917541 FAQ917533:FAQ917541 FKM917533:FKM917541 FUI917533:FUI917541 GEE917533:GEE917541 GOA917533:GOA917541 GXW917533:GXW917541 HHS917533:HHS917541 HRO917533:HRO917541 IBK917533:IBK917541 ILG917533:ILG917541 IVC917533:IVC917541 JEY917533:JEY917541 JOU917533:JOU917541 JYQ917533:JYQ917541 KIM917533:KIM917541 KSI917533:KSI917541 LCE917533:LCE917541 LMA917533:LMA917541 LVW917533:LVW917541 MFS917533:MFS917541 MPO917533:MPO917541 MZK917533:MZK917541 NJG917533:NJG917541 NTC917533:NTC917541 OCY917533:OCY917541 OMU917533:OMU917541 OWQ917533:OWQ917541 PGM917533:PGM917541 PQI917533:PQI917541 QAE917533:QAE917541 QKA917533:QKA917541 QTW917533:QTW917541 RDS917533:RDS917541 RNO917533:RNO917541 RXK917533:RXK917541 SHG917533:SHG917541 SRC917533:SRC917541 TAY917533:TAY917541 TKU917533:TKU917541 TUQ917533:TUQ917541 UEM917533:UEM917541 UOI917533:UOI917541 UYE917533:UYE917541 VIA917533:VIA917541 VRW917533:VRW917541 WBS917533:WBS917541 WLO917533:WLO917541 WVK917533:WVK917541 C983069:C983077 IY983069:IY983077 SU983069:SU983077 ACQ983069:ACQ983077 AMM983069:AMM983077 AWI983069:AWI983077 BGE983069:BGE983077 BQA983069:BQA983077 BZW983069:BZW983077 CJS983069:CJS983077 CTO983069:CTO983077 DDK983069:DDK983077 DNG983069:DNG983077 DXC983069:DXC983077 EGY983069:EGY983077 EQU983069:EQU983077 FAQ983069:FAQ983077 FKM983069:FKM983077 FUI983069:FUI983077 GEE983069:GEE983077 GOA983069:GOA983077 GXW983069:GXW983077 HHS983069:HHS983077 HRO983069:HRO983077 IBK983069:IBK983077 ILG983069:ILG983077 IVC983069:IVC983077 JEY983069:JEY983077 JOU983069:JOU983077 JYQ983069:JYQ983077 KIM983069:KIM983077 KSI983069:KSI983077 LCE983069:LCE983077 LMA983069:LMA983077 LVW983069:LVW983077 MFS983069:MFS983077 MPO983069:MPO983077 MZK983069:MZK983077 NJG983069:NJG983077 NTC983069:NTC983077 OCY983069:OCY983077 OMU983069:OMU983077 OWQ983069:OWQ983077 PGM983069:PGM983077 PQI983069:PQI983077 QAE983069:QAE983077 QKA983069:QKA983077 QTW983069:QTW983077 RDS983069:RDS983077 RNO983069:RNO983077 RXK983069:RXK983077 SHG983069:SHG983077 SRC983069:SRC983077 TAY983069:TAY983077 TKU983069:TKU983077 TUQ983069:TUQ983077 UEM983069:UEM983077 UOI983069:UOI983077 UYE983069:UYE983077 VIA983069:VIA983077 VRW983069:VRW983077 WBS983069:WBS983077 WLO983069:WLO983077 WVK983069:WVK983077" xr:uid="{48E1F821-1179-480D-AAC1-04D99C03C046}"/>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Souhrn</vt:lpstr>
      <vt:lpstr>Příjmy</vt:lpstr>
      <vt:lpstr>Výdaje</vt:lpstr>
      <vt:lpstr>SF</vt:lpstr>
      <vt:lpstr>VHČ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 Svobodová</dc:creator>
  <cp:lastModifiedBy>Vilém Schulz</cp:lastModifiedBy>
  <cp:lastPrinted>2021-04-13T11:29:31Z</cp:lastPrinted>
  <dcterms:created xsi:type="dcterms:W3CDTF">2021-03-30T08:54:33Z</dcterms:created>
  <dcterms:modified xsi:type="dcterms:W3CDTF">2021-04-13T11:30:09Z</dcterms:modified>
</cp:coreProperties>
</file>