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1"/>
  </bookViews>
  <sheets>
    <sheet name="Rozpočet-souhrn" sheetId="1" r:id="rId1"/>
    <sheet name="VHČ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Lenka Svobodov?</author>
  </authors>
  <commentList>
    <comment ref="J121" authorId="0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rekonstr.komun.Nad Závodištěm</t>
        </r>
      </text>
    </comment>
  </commentList>
</comments>
</file>

<file path=xl/sharedStrings.xml><?xml version="1.0" encoding="utf-8"?>
<sst xmlns="http://schemas.openxmlformats.org/spreadsheetml/2006/main" count="286" uniqueCount="147">
  <si>
    <t>Městská část Praha - Velká Chuchle</t>
  </si>
  <si>
    <t>Příjmy v tis. Kč</t>
  </si>
  <si>
    <t>PARAGRAF</t>
  </si>
  <si>
    <t>POLOŽKA</t>
  </si>
  <si>
    <t>Text</t>
  </si>
  <si>
    <t>ORJ - UZ</t>
  </si>
  <si>
    <t>Skutečnost 2005</t>
  </si>
  <si>
    <t>VÝHLED 2006</t>
  </si>
  <si>
    <t>Upr.rozp.5/2006</t>
  </si>
  <si>
    <t>ROZPOČET 2008</t>
  </si>
  <si>
    <t>VÝHLED pův.2009</t>
  </si>
  <si>
    <t>Poplatek ze psů</t>
  </si>
  <si>
    <t>900 - 0</t>
  </si>
  <si>
    <t>Poplatek za užívání veřejného prostranství</t>
  </si>
  <si>
    <t>Poplatek ze vstupného</t>
  </si>
  <si>
    <t>Poplatek z ubytovací kapacity</t>
  </si>
  <si>
    <t>Poplatek za provozovaný VHP</t>
  </si>
  <si>
    <t>Odvod výtěžku z provozování loterií</t>
  </si>
  <si>
    <t>Ost.odvody - rybářské lístky</t>
  </si>
  <si>
    <t>Správní poplatky</t>
  </si>
  <si>
    <t>Daň z nemovitostí</t>
  </si>
  <si>
    <t>1000 - 0</t>
  </si>
  <si>
    <t>Daňové příjmy</t>
  </si>
  <si>
    <t>Příjmy z úroků</t>
  </si>
  <si>
    <t>Nedaňové příjmy</t>
  </si>
  <si>
    <t>Kapitálové příjmy</t>
  </si>
  <si>
    <t>Neivestiční státní dotace</t>
  </si>
  <si>
    <t>Neinvestiční dotace z MHMP</t>
  </si>
  <si>
    <t>Převody z rozp.účtů - SF</t>
  </si>
  <si>
    <t>Ost.převody z vl.fondů - SF</t>
  </si>
  <si>
    <t>Přijaté dotace</t>
  </si>
  <si>
    <t>Celkem</t>
  </si>
  <si>
    <t>Převody z VHČ</t>
  </si>
  <si>
    <t>Příjmy celkem</t>
  </si>
  <si>
    <t>Financování v tis. Kč</t>
  </si>
  <si>
    <t>Změna stavu krátk.prostř.na BÚ</t>
  </si>
  <si>
    <t>Financování celkem</t>
  </si>
  <si>
    <t>Příjmová část rozpočtu celkem</t>
  </si>
  <si>
    <t>Výdaje v tis. Kč</t>
  </si>
  <si>
    <t>Upr.rozp. 5/2006</t>
  </si>
  <si>
    <t xml:space="preserve">Platy zaměstnanců </t>
  </si>
  <si>
    <t>300 - 0</t>
  </si>
  <si>
    <t>Sociální zabezpečení</t>
  </si>
  <si>
    <t>Zdravotní pojištění</t>
  </si>
  <si>
    <t>Prádlo,oděv,obuv</t>
  </si>
  <si>
    <t>Drobný hmotný majetek</t>
  </si>
  <si>
    <t>Nákup ostatního materialu</t>
  </si>
  <si>
    <t>Pohonné hmoty a mazadla</t>
  </si>
  <si>
    <t>Služby telekomunikací</t>
  </si>
  <si>
    <t>Služby peněžních ústavů</t>
  </si>
  <si>
    <t>Školení a vzdělávání</t>
  </si>
  <si>
    <t>Ostatní služby</t>
  </si>
  <si>
    <t xml:space="preserve">Opravy a udržování </t>
  </si>
  <si>
    <t>Náhrady mezd v době nemoci</t>
  </si>
  <si>
    <t>Silnice</t>
  </si>
  <si>
    <t xml:space="preserve"> Opravy a udržování - kanalizace</t>
  </si>
  <si>
    <t>200 - 0</t>
  </si>
  <si>
    <t>Kanalizace</t>
  </si>
  <si>
    <t>Neinvestiční příspěvek MŠ</t>
  </si>
  <si>
    <t>400 - 0</t>
  </si>
  <si>
    <t>Mateřská škola</t>
  </si>
  <si>
    <t>Neinvestiční příspěvek ZŠ</t>
  </si>
  <si>
    <t>Základní škola</t>
  </si>
  <si>
    <t>Ostatní osobní výdaje</t>
  </si>
  <si>
    <t>600 - 0</t>
  </si>
  <si>
    <t>Nákup ostatních služeb</t>
  </si>
  <si>
    <t>Pohoštění</t>
  </si>
  <si>
    <t>Kultura</t>
  </si>
  <si>
    <t>Nákup ostatních služeb-zpravodaj,publik.</t>
  </si>
  <si>
    <t>Zpravodaj, publikace</t>
  </si>
  <si>
    <t>Ost.neinv.dotace nezisk.org</t>
  </si>
  <si>
    <t>Tělovýchovná činnost</t>
  </si>
  <si>
    <t>Ostat.neinv.dotace nezisk.org.</t>
  </si>
  <si>
    <t>500 - 0</t>
  </si>
  <si>
    <t>Ost.zájmová činnost</t>
  </si>
  <si>
    <t>PHM</t>
  </si>
  <si>
    <t>Veřejná zeleň</t>
  </si>
  <si>
    <t>700 - 0</t>
  </si>
  <si>
    <t>Elektrická energie</t>
  </si>
  <si>
    <t>Pojištění</t>
  </si>
  <si>
    <t>Služby školení</t>
  </si>
  <si>
    <t>Opravy a udržování</t>
  </si>
  <si>
    <t>JSDH</t>
  </si>
  <si>
    <t>Odměny členů zastupitelstva</t>
  </si>
  <si>
    <t>Zastupitelé</t>
  </si>
  <si>
    <t>Platy zaměstnanců</t>
  </si>
  <si>
    <t>Ostatní povinné pojištění</t>
  </si>
  <si>
    <t>Knihy,učební pomůcky a tisk</t>
  </si>
  <si>
    <t>Studená voda</t>
  </si>
  <si>
    <t>Plyn</t>
  </si>
  <si>
    <t>Poštovné</t>
  </si>
  <si>
    <t>Konzultace a poradenské služby</t>
  </si>
  <si>
    <t>Služby zpracování dat</t>
  </si>
  <si>
    <t>Programové vybavení</t>
  </si>
  <si>
    <t>Cestovné</t>
  </si>
  <si>
    <t>Věcné dary</t>
  </si>
  <si>
    <t>Kolky</t>
  </si>
  <si>
    <t>Místní správa</t>
  </si>
  <si>
    <t>Poplatky bance</t>
  </si>
  <si>
    <t>Převody na SF</t>
  </si>
  <si>
    <t>Převody vl.rozp.účtům - SF</t>
  </si>
  <si>
    <t>Převody mezi účty - SF</t>
  </si>
  <si>
    <t>Běžné výdaje celkem</t>
  </si>
  <si>
    <t>Budovy a stavby - komunikace</t>
  </si>
  <si>
    <t>Stroje,přístroje a zařízení - silnice</t>
  </si>
  <si>
    <t>Kapitálové výdaje celkem</t>
  </si>
  <si>
    <t>Výdaje celkem</t>
  </si>
  <si>
    <t>Návrh rozpočtu MČ musí být dle zákona č.250/2000 Sb., o rozpočtových pravidlech</t>
  </si>
  <si>
    <t xml:space="preserve">územních rozpočtů, nejméně po dobu 15 dnů přede dnem jeho projednání v ZMČ </t>
  </si>
  <si>
    <t>zveřejněn vhodným způsobem a ve vhodném rozsahu na úřední desce a v elektr.</t>
  </si>
  <si>
    <t>podobě způsobem umožňujícím dálkový přístup. Připomínky k návrhu rozpočtu</t>
  </si>
  <si>
    <t xml:space="preserve">mohou občané uplatnit buď písemně do 21.12.2009 do 12.00 hod. nebo ústně na </t>
  </si>
  <si>
    <t>zasedání ZMČ dne 21.12.2009.</t>
  </si>
  <si>
    <t>Příloha č.3 usn.ZMČ č.10/2009 ze dne 21.12.2009, b.10/5</t>
  </si>
  <si>
    <t>ROZPOČET NA ROK 2010</t>
  </si>
  <si>
    <t>ROZPOČET 2010</t>
  </si>
  <si>
    <t>Plán vedl.hospod.činnosti na rok 2010</t>
  </si>
  <si>
    <t>Tržby v tis.Kč</t>
  </si>
  <si>
    <t>SU</t>
  </si>
  <si>
    <t>PLÁN 2010</t>
  </si>
  <si>
    <t>602 (603)</t>
  </si>
  <si>
    <t>Tržby za služby</t>
  </si>
  <si>
    <t>Tržby za zboží</t>
  </si>
  <si>
    <t>644 (662)</t>
  </si>
  <si>
    <t>Úroky</t>
  </si>
  <si>
    <t xml:space="preserve">Ostatní výnosy </t>
  </si>
  <si>
    <t>651 (647)</t>
  </si>
  <si>
    <t>Tržby z prodeje dlouhod. majetku</t>
  </si>
  <si>
    <t xml:space="preserve"> </t>
  </si>
  <si>
    <t>Tržby celkem před zdaněním</t>
  </si>
  <si>
    <t>Ostatní výnosy (-daň z příjmu PO - 19%)</t>
  </si>
  <si>
    <t>Tržby celkem po zdanění</t>
  </si>
  <si>
    <t>Náklady v tis.Kč</t>
  </si>
  <si>
    <t>Spotřeba materiálu</t>
  </si>
  <si>
    <t>Spotřeba energie</t>
  </si>
  <si>
    <t>Spotřeba ost.nesklad.dodávek</t>
  </si>
  <si>
    <t>Prodané zboží</t>
  </si>
  <si>
    <t>Mzdy</t>
  </si>
  <si>
    <t>Zákonné pojištění</t>
  </si>
  <si>
    <t>Ostatní daně a poplatky</t>
  </si>
  <si>
    <t>Ostatní náklady</t>
  </si>
  <si>
    <t>Náklady celkem</t>
  </si>
  <si>
    <t>Zisk před zdaněním</t>
  </si>
  <si>
    <t>Daň z příjmu PO (19%)</t>
  </si>
  <si>
    <t>Zisk po zdanění</t>
  </si>
  <si>
    <t>Převod do rozpočtu následující rok</t>
  </si>
  <si>
    <t>pozn.: údaj SU v závorce je dle nové směrné účt.osnovy od r.2010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</si>
</sst>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shrinkToFit="1"/>
    </xf>
    <xf numFmtId="0" fontId="4" fillId="2" borderId="4" xfId="0" applyFont="1" applyFill="1" applyBorder="1" applyAlignment="1">
      <alignment horizontal="center" shrinkToFit="1"/>
    </xf>
    <xf numFmtId="0" fontId="5" fillId="3" borderId="3" xfId="0" applyFont="1" applyFill="1" applyBorder="1" applyAlignment="1">
      <alignment horizontal="center" shrinkToFit="1"/>
    </xf>
    <xf numFmtId="0" fontId="5" fillId="3" borderId="4" xfId="0" applyFont="1" applyFill="1" applyBorder="1" applyAlignment="1">
      <alignment horizontal="center" shrinkToFit="1"/>
    </xf>
    <xf numFmtId="0" fontId="5" fillId="3" borderId="5" xfId="0" applyFont="1" applyFill="1" applyBorder="1" applyAlignment="1">
      <alignment horizontal="center" shrinkToFi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shrinkToFit="1"/>
    </xf>
    <xf numFmtId="0" fontId="0" fillId="0" borderId="7" xfId="0" applyBorder="1" applyAlignment="1">
      <alignment/>
    </xf>
    <xf numFmtId="43" fontId="0" fillId="0" borderId="8" xfId="0" applyNumberFormat="1" applyBorder="1" applyAlignment="1">
      <alignment horizontal="right"/>
    </xf>
    <xf numFmtId="43" fontId="0" fillId="0" borderId="7" xfId="0" applyNumberFormat="1" applyBorder="1" applyAlignment="1">
      <alignment horizontal="right"/>
    </xf>
    <xf numFmtId="43" fontId="0" fillId="0" borderId="9" xfId="0" applyNumberFormat="1" applyBorder="1" applyAlignment="1">
      <alignment horizontal="right"/>
    </xf>
    <xf numFmtId="0" fontId="0" fillId="0" borderId="7" xfId="0" applyFill="1" applyBorder="1" applyAlignment="1">
      <alignment/>
    </xf>
    <xf numFmtId="43" fontId="0" fillId="0" borderId="8" xfId="0" applyNumberFormat="1" applyFill="1" applyBorder="1" applyAlignment="1">
      <alignment horizontal="right"/>
    </xf>
    <xf numFmtId="43" fontId="0" fillId="0" borderId="7" xfId="0" applyNumberFormat="1" applyFill="1" applyBorder="1" applyAlignment="1">
      <alignment horizontal="right"/>
    </xf>
    <xf numFmtId="43" fontId="0" fillId="0" borderId="9" xfId="0" applyNumberFormat="1" applyFill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center" shrinkToFit="1"/>
    </xf>
    <xf numFmtId="43" fontId="1" fillId="0" borderId="11" xfId="0" applyNumberFormat="1" applyFont="1" applyBorder="1" applyAlignment="1">
      <alignment horizontal="right"/>
    </xf>
    <xf numFmtId="43" fontId="1" fillId="0" borderId="12" xfId="0" applyNumberFormat="1" applyFont="1" applyBorder="1" applyAlignment="1">
      <alignment horizontal="right"/>
    </xf>
    <xf numFmtId="43" fontId="1" fillId="0" borderId="13" xfId="0" applyNumberFormat="1" applyFont="1" applyBorder="1" applyAlignment="1">
      <alignment horizontal="right"/>
    </xf>
    <xf numFmtId="0" fontId="0" fillId="0" borderId="6" xfId="0" applyFill="1" applyBorder="1" applyAlignment="1">
      <alignment/>
    </xf>
    <xf numFmtId="43" fontId="1" fillId="0" borderId="12" xfId="0" applyNumberFormat="1" applyFont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43" fontId="0" fillId="0" borderId="3" xfId="0" applyNumberFormat="1" applyBorder="1" applyAlignment="1">
      <alignment horizontal="right"/>
    </xf>
    <xf numFmtId="43" fontId="1" fillId="0" borderId="14" xfId="0" applyNumberFormat="1" applyFont="1" applyBorder="1" applyAlignment="1">
      <alignment horizontal="right"/>
    </xf>
    <xf numFmtId="43" fontId="1" fillId="0" borderId="11" xfId="0" applyNumberFormat="1" applyFont="1" applyFill="1" applyBorder="1" applyAlignment="1">
      <alignment horizontal="center"/>
    </xf>
    <xf numFmtId="43" fontId="1" fillId="0" borderId="3" xfId="0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right" shrinkToFit="1"/>
    </xf>
    <xf numFmtId="0" fontId="1" fillId="0" borderId="15" xfId="0" applyFont="1" applyBorder="1" applyAlignment="1">
      <alignment horizontal="center" shrinkToFit="1"/>
    </xf>
    <xf numFmtId="0" fontId="5" fillId="0" borderId="12" xfId="0" applyFont="1" applyBorder="1" applyAlignment="1">
      <alignment horizontal="left" shrinkToFit="1"/>
    </xf>
    <xf numFmtId="0" fontId="7" fillId="4" borderId="16" xfId="0" applyFont="1" applyFill="1" applyBorder="1" applyAlignment="1">
      <alignment horizontal="center" shrinkToFit="1"/>
    </xf>
    <xf numFmtId="0" fontId="7" fillId="4" borderId="17" xfId="0" applyFont="1" applyFill="1" applyBorder="1" applyAlignment="1">
      <alignment horizontal="center" shrinkToFit="1"/>
    </xf>
    <xf numFmtId="0" fontId="7" fillId="4" borderId="18" xfId="0" applyFont="1" applyFill="1" applyBorder="1" applyAlignment="1">
      <alignment horizontal="center" shrinkToFit="1"/>
    </xf>
    <xf numFmtId="43" fontId="1" fillId="4" borderId="19" xfId="0" applyNumberFormat="1" applyFont="1" applyFill="1" applyBorder="1" applyAlignment="1">
      <alignment horizontal="center"/>
    </xf>
    <xf numFmtId="43" fontId="1" fillId="4" borderId="2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43" fontId="0" fillId="0" borderId="11" xfId="0" applyNumberFormat="1" applyBorder="1" applyAlignment="1">
      <alignment horizontal="center"/>
    </xf>
    <xf numFmtId="43" fontId="0" fillId="0" borderId="11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1" fillId="4" borderId="11" xfId="0" applyNumberFormat="1" applyFont="1" applyFill="1" applyBorder="1" applyAlignment="1">
      <alignment/>
    </xf>
    <xf numFmtId="43" fontId="1" fillId="4" borderId="13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3" fontId="1" fillId="4" borderId="21" xfId="0" applyNumberFormat="1" applyFont="1" applyFill="1" applyBorder="1" applyAlignment="1">
      <alignment/>
    </xf>
    <xf numFmtId="43" fontId="1" fillId="4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shrinkToFit="1"/>
    </xf>
    <xf numFmtId="2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center" shrinkToFit="1"/>
    </xf>
    <xf numFmtId="0" fontId="10" fillId="2" borderId="2" xfId="0" applyFont="1" applyFill="1" applyBorder="1" applyAlignment="1">
      <alignment horizontal="center" shrinkToFit="1"/>
    </xf>
    <xf numFmtId="0" fontId="10" fillId="2" borderId="3" xfId="0" applyFont="1" applyFill="1" applyBorder="1" applyAlignment="1">
      <alignment horizontal="center" shrinkToFit="1"/>
    </xf>
    <xf numFmtId="2" fontId="10" fillId="2" borderId="4" xfId="0" applyNumberFormat="1" applyFont="1" applyFill="1" applyBorder="1" applyAlignment="1">
      <alignment horizontal="center" shrinkToFit="1"/>
    </xf>
    <xf numFmtId="0" fontId="1" fillId="3" borderId="4" xfId="0" applyFont="1" applyFill="1" applyBorder="1" applyAlignment="1">
      <alignment horizontal="center" shrinkToFit="1"/>
    </xf>
    <xf numFmtId="0" fontId="1" fillId="3" borderId="3" xfId="0" applyFont="1" applyFill="1" applyBorder="1" applyAlignment="1">
      <alignment horizontal="center" shrinkToFit="1"/>
    </xf>
    <xf numFmtId="0" fontId="1" fillId="3" borderId="5" xfId="0" applyFont="1" applyFill="1" applyBorder="1" applyAlignment="1">
      <alignment horizontal="center" shrinkToFit="1"/>
    </xf>
    <xf numFmtId="0" fontId="0" fillId="0" borderId="6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shrinkToFit="1"/>
    </xf>
    <xf numFmtId="2" fontId="0" fillId="0" borderId="7" xfId="0" applyNumberFormat="1" applyFont="1" applyBorder="1" applyAlignment="1">
      <alignment horizontal="left"/>
    </xf>
    <xf numFmtId="43" fontId="0" fillId="0" borderId="7" xfId="0" applyNumberFormat="1" applyFont="1" applyBorder="1" applyAlignment="1">
      <alignment horizontal="right"/>
    </xf>
    <xf numFmtId="43" fontId="0" fillId="0" borderId="7" xfId="0" applyNumberFormat="1" applyFont="1" applyBorder="1" applyAlignment="1">
      <alignment/>
    </xf>
    <xf numFmtId="43" fontId="0" fillId="0" borderId="8" xfId="0" applyNumberFormat="1" applyFont="1" applyBorder="1" applyAlignment="1">
      <alignment/>
    </xf>
    <xf numFmtId="43" fontId="0" fillId="0" borderId="9" xfId="0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2" fontId="0" fillId="0" borderId="7" xfId="0" applyNumberFormat="1" applyFont="1" applyFill="1" applyBorder="1" applyAlignment="1">
      <alignment horizontal="left"/>
    </xf>
    <xf numFmtId="43" fontId="0" fillId="0" borderId="7" xfId="0" applyNumberFormat="1" applyFont="1" applyFill="1" applyBorder="1" applyAlignment="1">
      <alignment/>
    </xf>
    <xf numFmtId="43" fontId="0" fillId="0" borderId="8" xfId="0" applyNumberFormat="1" applyFont="1" applyFill="1" applyBorder="1" applyAlignment="1">
      <alignment/>
    </xf>
    <xf numFmtId="43" fontId="0" fillId="0" borderId="9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right"/>
    </xf>
    <xf numFmtId="2" fontId="0" fillId="0" borderId="7" xfId="0" applyNumberFormat="1" applyFont="1" applyFill="1" applyBorder="1" applyAlignment="1">
      <alignment horizontal="left" shrinkToFit="1"/>
    </xf>
    <xf numFmtId="0" fontId="0" fillId="0" borderId="0" xfId="0" applyFill="1" applyAlignment="1">
      <alignment/>
    </xf>
    <xf numFmtId="43" fontId="0" fillId="0" borderId="0" xfId="0" applyNumberFormat="1" applyFont="1" applyBorder="1" applyAlignment="1">
      <alignment/>
    </xf>
    <xf numFmtId="43" fontId="0" fillId="0" borderId="2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center" shrinkToFit="1"/>
    </xf>
    <xf numFmtId="2" fontId="0" fillId="0" borderId="4" xfId="0" applyNumberFormat="1" applyFont="1" applyFill="1" applyBorder="1" applyAlignment="1">
      <alignment horizontal="left"/>
    </xf>
    <xf numFmtId="43" fontId="0" fillId="0" borderId="23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43" fontId="0" fillId="0" borderId="23" xfId="0" applyNumberFormat="1" applyFont="1" applyFill="1" applyBorder="1" applyAlignment="1">
      <alignment/>
    </xf>
    <xf numFmtId="43" fontId="0" fillId="0" borderId="4" xfId="0" applyNumberFormat="1" applyFont="1" applyFill="1" applyBorder="1" applyAlignment="1">
      <alignment/>
    </xf>
    <xf numFmtId="43" fontId="0" fillId="0" borderId="3" xfId="0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43" fontId="1" fillId="0" borderId="4" xfId="0" applyNumberFormat="1" applyFont="1" applyFill="1" applyBorder="1" applyAlignment="1">
      <alignment horizontal="right"/>
    </xf>
    <xf numFmtId="43" fontId="1" fillId="0" borderId="3" xfId="0" applyNumberFormat="1" applyFont="1" applyFill="1" applyBorder="1" applyAlignment="1">
      <alignment horizontal="right"/>
    </xf>
    <xf numFmtId="43" fontId="1" fillId="0" borderId="5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11" fillId="0" borderId="0" xfId="0" applyFont="1" applyBorder="1" applyAlignment="1">
      <alignment horizontal="left" shrinkToFit="1"/>
    </xf>
    <xf numFmtId="2" fontId="12" fillId="0" borderId="7" xfId="0" applyNumberFormat="1" applyFont="1" applyBorder="1" applyAlignment="1">
      <alignment horizontal="left" shrinkToFit="1"/>
    </xf>
    <xf numFmtId="43" fontId="12" fillId="0" borderId="9" xfId="0" applyNumberFormat="1" applyFont="1" applyBorder="1" applyAlignment="1">
      <alignment/>
    </xf>
    <xf numFmtId="2" fontId="12" fillId="0" borderId="7" xfId="0" applyNumberFormat="1" applyFont="1" applyBorder="1" applyAlignment="1">
      <alignment horizontal="left"/>
    </xf>
    <xf numFmtId="43" fontId="13" fillId="0" borderId="12" xfId="0" applyNumberFormat="1" applyFont="1" applyBorder="1" applyAlignment="1">
      <alignment horizontal="right"/>
    </xf>
    <xf numFmtId="43" fontId="13" fillId="0" borderId="11" xfId="0" applyNumberFormat="1" applyFont="1" applyBorder="1" applyAlignment="1">
      <alignment horizontal="right"/>
    </xf>
    <xf numFmtId="43" fontId="13" fillId="0" borderId="13" xfId="0" applyNumberFormat="1" applyFont="1" applyBorder="1" applyAlignment="1">
      <alignment horizontal="right"/>
    </xf>
    <xf numFmtId="43" fontId="1" fillId="4" borderId="24" xfId="0" applyNumberFormat="1" applyFont="1" applyFill="1" applyBorder="1" applyAlignment="1">
      <alignment horizontal="right"/>
    </xf>
    <xf numFmtId="43" fontId="1" fillId="4" borderId="25" xfId="0" applyNumberFormat="1" applyFont="1" applyFill="1" applyBorder="1" applyAlignment="1">
      <alignment horizontal="right"/>
    </xf>
    <xf numFmtId="43" fontId="1" fillId="4" borderId="2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left" shrinkToFit="1"/>
    </xf>
    <xf numFmtId="2" fontId="0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18" xfId="0" applyFont="1" applyBorder="1" applyAlignment="1">
      <alignment/>
    </xf>
    <xf numFmtId="2" fontId="0" fillId="0" borderId="7" xfId="0" applyNumberFormat="1" applyBorder="1" applyAlignment="1">
      <alignment horizontal="center"/>
    </xf>
    <xf numFmtId="0" fontId="9" fillId="0" borderId="7" xfId="0" applyFont="1" applyBorder="1" applyAlignment="1">
      <alignment/>
    </xf>
    <xf numFmtId="0" fontId="0" fillId="0" borderId="27" xfId="0" applyBorder="1" applyAlignment="1">
      <alignment horizontal="center"/>
    </xf>
    <xf numFmtId="0" fontId="9" fillId="0" borderId="28" xfId="0" applyFont="1" applyBorder="1" applyAlignment="1">
      <alignment/>
    </xf>
    <xf numFmtId="2" fontId="0" fillId="0" borderId="28" xfId="0" applyNumberFormat="1" applyBorder="1" applyAlignment="1">
      <alignment horizontal="center"/>
    </xf>
    <xf numFmtId="2" fontId="1" fillId="4" borderId="29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4" xfId="0" applyFont="1" applyBorder="1" applyAlignment="1">
      <alignment/>
    </xf>
    <xf numFmtId="2" fontId="0" fillId="0" borderId="4" xfId="0" applyNumberFormat="1" applyFont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4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3" fillId="5" borderId="31" xfId="0" applyFont="1" applyFill="1" applyBorder="1" applyAlignment="1">
      <alignment horizontal="left" shrinkToFit="1"/>
    </xf>
    <xf numFmtId="0" fontId="3" fillId="5" borderId="32" xfId="0" applyFont="1" applyFill="1" applyBorder="1" applyAlignment="1">
      <alignment horizontal="left" shrinkToFit="1"/>
    </xf>
    <xf numFmtId="0" fontId="3" fillId="5" borderId="33" xfId="0" applyFont="1" applyFill="1" applyBorder="1" applyAlignment="1">
      <alignment horizontal="left" shrinkToFit="1"/>
    </xf>
    <xf numFmtId="0" fontId="5" fillId="0" borderId="1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8" fillId="4" borderId="10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left" shrinkToFit="1"/>
    </xf>
    <xf numFmtId="0" fontId="2" fillId="5" borderId="32" xfId="0" applyFont="1" applyFill="1" applyBorder="1" applyAlignment="1">
      <alignment horizontal="left" shrinkToFit="1"/>
    </xf>
    <xf numFmtId="0" fontId="2" fillId="5" borderId="33" xfId="0" applyFont="1" applyFill="1" applyBorder="1" applyAlignment="1">
      <alignment horizontal="left" shrinkToFit="1"/>
    </xf>
    <xf numFmtId="0" fontId="1" fillId="0" borderId="1" xfId="0" applyFont="1" applyFill="1" applyBorder="1" applyAlignment="1">
      <alignment horizontal="center" shrinkToFit="1"/>
    </xf>
    <xf numFmtId="0" fontId="1" fillId="0" borderId="23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8" fillId="4" borderId="34" xfId="0" applyFont="1" applyFill="1" applyBorder="1" applyAlignment="1">
      <alignment horizontal="center" shrinkToFit="1"/>
    </xf>
    <xf numFmtId="0" fontId="8" fillId="4" borderId="35" xfId="0" applyFont="1" applyFill="1" applyBorder="1" applyAlignment="1">
      <alignment horizontal="center" shrinkToFit="1"/>
    </xf>
    <xf numFmtId="0" fontId="8" fillId="4" borderId="24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horizontal="left" shrinkToFit="1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5" borderId="36" xfId="0" applyFont="1" applyFill="1" applyBorder="1" applyAlignment="1">
      <alignment/>
    </xf>
    <xf numFmtId="0" fontId="2" fillId="5" borderId="17" xfId="0" applyFont="1" applyFill="1" applyBorder="1" applyAlignment="1">
      <alignment/>
    </xf>
    <xf numFmtId="0" fontId="2" fillId="5" borderId="18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3"/>
  <sheetViews>
    <sheetView workbookViewId="0" topLeftCell="A1">
      <selection activeCell="A1" sqref="A1:J124"/>
    </sheetView>
  </sheetViews>
  <sheetFormatPr defaultColWidth="9.140625" defaultRowHeight="12.75"/>
  <cols>
    <col min="1" max="1" width="8.57421875" style="0" customWidth="1"/>
    <col min="2" max="2" width="7.7109375" style="0" customWidth="1"/>
    <col min="3" max="3" width="28.7109375" style="0" customWidth="1"/>
    <col min="4" max="4" width="10.00390625" style="0" customWidth="1"/>
    <col min="5" max="5" width="16.7109375" style="0" hidden="1" customWidth="1"/>
    <col min="6" max="7" width="14.421875" style="0" hidden="1" customWidth="1"/>
    <col min="8" max="8" width="16.8515625" style="0" hidden="1" customWidth="1"/>
    <col min="9" max="9" width="15.28125" style="0" hidden="1" customWidth="1"/>
    <col min="10" max="10" width="15.28125" style="0" customWidth="1"/>
    <col min="11" max="11" width="14.28125" style="0" customWidth="1"/>
  </cols>
  <sheetData>
    <row r="1" spans="1:10" ht="12.75">
      <c r="A1" s="138" t="s">
        <v>113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 customHeight="1">
      <c r="A4" s="139" t="s">
        <v>0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ht="19.5" customHeight="1">
      <c r="A5" s="140" t="s">
        <v>114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2.75" customHeight="1" thickBot="1">
      <c r="A6" s="141"/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8.75" thickBot="1">
      <c r="A7" s="142" t="s">
        <v>1</v>
      </c>
      <c r="B7" s="143"/>
      <c r="C7" s="143"/>
      <c r="D7" s="143"/>
      <c r="E7" s="143"/>
      <c r="F7" s="143"/>
      <c r="G7" s="143"/>
      <c r="H7" s="143"/>
      <c r="I7" s="143"/>
      <c r="J7" s="144"/>
    </row>
    <row r="8" spans="1:10" ht="12" customHeight="1">
      <c r="A8" s="2" t="s">
        <v>2</v>
      </c>
      <c r="B8" s="3" t="s">
        <v>3</v>
      </c>
      <c r="C8" s="4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7" t="s">
        <v>9</v>
      </c>
      <c r="I8" s="7" t="s">
        <v>10</v>
      </c>
      <c r="J8" s="8" t="s">
        <v>115</v>
      </c>
    </row>
    <row r="9" spans="1:10" ht="12.75" hidden="1">
      <c r="A9" s="9"/>
      <c r="B9" s="10">
        <v>1341</v>
      </c>
      <c r="C9" s="11" t="s">
        <v>11</v>
      </c>
      <c r="D9" s="12" t="s">
        <v>12</v>
      </c>
      <c r="E9" s="13">
        <v>73.6</v>
      </c>
      <c r="F9" s="14">
        <v>70</v>
      </c>
      <c r="G9" s="14">
        <v>50</v>
      </c>
      <c r="H9" s="14">
        <v>75</v>
      </c>
      <c r="I9" s="14">
        <v>75</v>
      </c>
      <c r="J9" s="15">
        <v>65</v>
      </c>
    </row>
    <row r="10" spans="1:10" ht="12.75" hidden="1">
      <c r="A10" s="9"/>
      <c r="B10" s="10">
        <v>1343</v>
      </c>
      <c r="C10" s="11" t="s">
        <v>13</v>
      </c>
      <c r="D10" s="16" t="s">
        <v>12</v>
      </c>
      <c r="E10" s="17">
        <v>127.9</v>
      </c>
      <c r="F10" s="18">
        <v>60</v>
      </c>
      <c r="G10" s="18">
        <v>60</v>
      </c>
      <c r="H10" s="18">
        <v>60</v>
      </c>
      <c r="I10" s="18">
        <v>60</v>
      </c>
      <c r="J10" s="19">
        <v>65</v>
      </c>
    </row>
    <row r="11" spans="1:10" ht="12.75" hidden="1">
      <c r="A11" s="9"/>
      <c r="B11" s="10">
        <v>1344</v>
      </c>
      <c r="C11" s="11" t="s">
        <v>14</v>
      </c>
      <c r="D11" s="16" t="s">
        <v>12</v>
      </c>
      <c r="E11" s="17">
        <v>189.6</v>
      </c>
      <c r="F11" s="18">
        <v>80</v>
      </c>
      <c r="G11" s="18">
        <v>80</v>
      </c>
      <c r="H11" s="18">
        <v>60</v>
      </c>
      <c r="I11" s="18">
        <v>60</v>
      </c>
      <c r="J11" s="19">
        <v>60</v>
      </c>
    </row>
    <row r="12" spans="1:10" ht="12.75" hidden="1">
      <c r="A12" s="9"/>
      <c r="B12" s="10">
        <v>1345</v>
      </c>
      <c r="C12" s="11" t="s">
        <v>15</v>
      </c>
      <c r="D12" s="16" t="s">
        <v>12</v>
      </c>
      <c r="E12" s="17">
        <v>194.1</v>
      </c>
      <c r="F12" s="17">
        <v>180</v>
      </c>
      <c r="G12" s="18">
        <v>180</v>
      </c>
      <c r="H12" s="18">
        <v>180</v>
      </c>
      <c r="I12" s="18">
        <v>180</v>
      </c>
      <c r="J12" s="19">
        <v>190</v>
      </c>
    </row>
    <row r="13" spans="1:10" ht="12.75" hidden="1">
      <c r="A13" s="9"/>
      <c r="B13" s="20">
        <v>1347</v>
      </c>
      <c r="C13" s="11" t="s">
        <v>16</v>
      </c>
      <c r="D13" s="16" t="s">
        <v>12</v>
      </c>
      <c r="E13" s="17">
        <v>12.9</v>
      </c>
      <c r="F13" s="13">
        <v>0</v>
      </c>
      <c r="G13" s="18">
        <v>20</v>
      </c>
      <c r="H13" s="18">
        <v>0</v>
      </c>
      <c r="I13" s="18">
        <v>0</v>
      </c>
      <c r="J13" s="19">
        <v>0</v>
      </c>
    </row>
    <row r="14" spans="1:10" ht="12.75" hidden="1">
      <c r="A14" s="9"/>
      <c r="B14" s="21">
        <v>1351</v>
      </c>
      <c r="C14" s="11" t="s">
        <v>17</v>
      </c>
      <c r="D14" s="16" t="s">
        <v>12</v>
      </c>
      <c r="E14" s="13">
        <v>0</v>
      </c>
      <c r="F14" s="13">
        <v>0</v>
      </c>
      <c r="G14" s="18">
        <v>6.7</v>
      </c>
      <c r="H14" s="18">
        <v>0</v>
      </c>
      <c r="I14" s="18">
        <v>0</v>
      </c>
      <c r="J14" s="19">
        <v>0</v>
      </c>
    </row>
    <row r="15" spans="1:10" ht="12.75" hidden="1">
      <c r="A15" s="9"/>
      <c r="B15" s="21">
        <v>1359</v>
      </c>
      <c r="C15" s="11" t="s">
        <v>18</v>
      </c>
      <c r="D15" s="16" t="s">
        <v>12</v>
      </c>
      <c r="E15" s="13"/>
      <c r="F15" s="14"/>
      <c r="G15" s="18"/>
      <c r="H15" s="18">
        <v>0</v>
      </c>
      <c r="I15" s="18">
        <v>0</v>
      </c>
      <c r="J15" s="19">
        <v>5</v>
      </c>
    </row>
    <row r="16" spans="1:10" ht="12.75" hidden="1">
      <c r="A16" s="9"/>
      <c r="B16" s="10">
        <v>1361</v>
      </c>
      <c r="C16" s="11" t="s">
        <v>19</v>
      </c>
      <c r="D16" s="12" t="s">
        <v>12</v>
      </c>
      <c r="E16" s="13">
        <v>77.4</v>
      </c>
      <c r="F16" s="14">
        <v>70</v>
      </c>
      <c r="G16" s="14">
        <v>70</v>
      </c>
      <c r="H16" s="14">
        <v>60</v>
      </c>
      <c r="I16" s="14">
        <v>60</v>
      </c>
      <c r="J16" s="15">
        <v>80</v>
      </c>
    </row>
    <row r="17" spans="1:10" ht="12.75" hidden="1">
      <c r="A17" s="9"/>
      <c r="B17" s="10">
        <v>1511</v>
      </c>
      <c r="C17" s="11" t="s">
        <v>20</v>
      </c>
      <c r="D17" s="12" t="s">
        <v>21</v>
      </c>
      <c r="E17" s="13">
        <v>2321.4</v>
      </c>
      <c r="F17" s="14">
        <v>1274</v>
      </c>
      <c r="G17" s="14">
        <v>1500</v>
      </c>
      <c r="H17" s="14">
        <v>1210</v>
      </c>
      <c r="I17" s="14">
        <v>1300</v>
      </c>
      <c r="J17" s="15">
        <v>2600</v>
      </c>
    </row>
    <row r="18" spans="1:10" ht="12.75">
      <c r="A18" s="145" t="s">
        <v>22</v>
      </c>
      <c r="B18" s="146"/>
      <c r="C18" s="146"/>
      <c r="D18" s="147"/>
      <c r="E18" s="23">
        <f aca="true" t="shared" si="0" ref="E18:J18">SUM(E9:E17)</f>
        <v>2996.9</v>
      </c>
      <c r="F18" s="23">
        <f t="shared" si="0"/>
        <v>1734</v>
      </c>
      <c r="G18" s="23">
        <f t="shared" si="0"/>
        <v>1966.7</v>
      </c>
      <c r="H18" s="24">
        <f t="shared" si="0"/>
        <v>1645</v>
      </c>
      <c r="I18" s="24">
        <f t="shared" si="0"/>
        <v>1735</v>
      </c>
      <c r="J18" s="25">
        <f t="shared" si="0"/>
        <v>3065</v>
      </c>
    </row>
    <row r="19" spans="1:10" ht="12.75" customHeight="1" hidden="1">
      <c r="A19" s="26">
        <v>6310</v>
      </c>
      <c r="B19" s="10">
        <v>2141</v>
      </c>
      <c r="C19" s="11" t="s">
        <v>23</v>
      </c>
      <c r="D19" s="12" t="s">
        <v>21</v>
      </c>
      <c r="E19" s="13">
        <v>304.3</v>
      </c>
      <c r="F19" s="14">
        <v>250</v>
      </c>
      <c r="G19" s="14">
        <v>215.2</v>
      </c>
      <c r="H19" s="14">
        <v>220</v>
      </c>
      <c r="I19" s="14">
        <v>190</v>
      </c>
      <c r="J19" s="15">
        <v>100</v>
      </c>
    </row>
    <row r="20" spans="1:10" ht="12.75">
      <c r="A20" s="145" t="s">
        <v>24</v>
      </c>
      <c r="B20" s="146"/>
      <c r="C20" s="146"/>
      <c r="D20" s="147"/>
      <c r="E20" s="23">
        <f aca="true" t="shared" si="1" ref="E20:J20">SUM(E19:E19)</f>
        <v>304.3</v>
      </c>
      <c r="F20" s="23">
        <f t="shared" si="1"/>
        <v>250</v>
      </c>
      <c r="G20" s="23">
        <f t="shared" si="1"/>
        <v>215.2</v>
      </c>
      <c r="H20" s="23">
        <f t="shared" si="1"/>
        <v>220</v>
      </c>
      <c r="I20" s="23">
        <f t="shared" si="1"/>
        <v>190</v>
      </c>
      <c r="J20" s="25">
        <f t="shared" si="1"/>
        <v>100</v>
      </c>
    </row>
    <row r="21" spans="1:10" ht="12.75">
      <c r="A21" s="145" t="s">
        <v>25</v>
      </c>
      <c r="B21" s="146"/>
      <c r="C21" s="146"/>
      <c r="D21" s="147"/>
      <c r="E21" s="23">
        <v>0</v>
      </c>
      <c r="F21" s="23">
        <v>0</v>
      </c>
      <c r="G21" s="23">
        <v>0</v>
      </c>
      <c r="H21" s="27">
        <v>0</v>
      </c>
      <c r="I21" s="27">
        <v>0</v>
      </c>
      <c r="J21" s="28">
        <v>0</v>
      </c>
    </row>
    <row r="22" spans="1:10" ht="12.75" hidden="1">
      <c r="A22" s="9"/>
      <c r="B22" s="10">
        <v>4112</v>
      </c>
      <c r="C22" s="11" t="s">
        <v>26</v>
      </c>
      <c r="D22" s="12" t="s">
        <v>21</v>
      </c>
      <c r="E22" s="13">
        <v>289</v>
      </c>
      <c r="F22" s="14">
        <v>289</v>
      </c>
      <c r="G22" s="14">
        <v>306</v>
      </c>
      <c r="H22" s="14">
        <v>395</v>
      </c>
      <c r="I22" s="14">
        <v>360</v>
      </c>
      <c r="J22" s="15">
        <v>413</v>
      </c>
    </row>
    <row r="23" spans="1:10" ht="12.75" hidden="1">
      <c r="A23" s="9"/>
      <c r="B23" s="10">
        <v>4121</v>
      </c>
      <c r="C23" s="11" t="s">
        <v>27</v>
      </c>
      <c r="D23" s="12" t="s">
        <v>21</v>
      </c>
      <c r="E23" s="13">
        <v>4356</v>
      </c>
      <c r="F23" s="14">
        <v>4354</v>
      </c>
      <c r="G23" s="14">
        <v>4406</v>
      </c>
      <c r="H23" s="14">
        <v>5446</v>
      </c>
      <c r="I23" s="14">
        <v>5500</v>
      </c>
      <c r="J23" s="15">
        <v>6133</v>
      </c>
    </row>
    <row r="24" spans="1:10" ht="12.75" hidden="1">
      <c r="A24" s="9"/>
      <c r="B24" s="21">
        <v>4134</v>
      </c>
      <c r="C24" s="11" t="s">
        <v>28</v>
      </c>
      <c r="D24" s="12" t="s">
        <v>21</v>
      </c>
      <c r="E24" s="13">
        <v>60.9</v>
      </c>
      <c r="F24" s="14">
        <v>0</v>
      </c>
      <c r="G24" s="14">
        <v>64</v>
      </c>
      <c r="H24" s="14">
        <v>78</v>
      </c>
      <c r="I24" s="14">
        <v>80</v>
      </c>
      <c r="J24" s="15">
        <v>78</v>
      </c>
    </row>
    <row r="25" spans="1:10" ht="12.75" hidden="1">
      <c r="A25" s="9"/>
      <c r="B25" s="21">
        <v>4139</v>
      </c>
      <c r="C25" s="11" t="s">
        <v>29</v>
      </c>
      <c r="D25" s="12" t="s">
        <v>21</v>
      </c>
      <c r="E25" s="13">
        <v>71.9</v>
      </c>
      <c r="F25" s="14">
        <v>0</v>
      </c>
      <c r="G25" s="14">
        <v>75</v>
      </c>
      <c r="H25" s="29">
        <v>78</v>
      </c>
      <c r="I25" s="14">
        <v>80</v>
      </c>
      <c r="J25" s="15">
        <v>78</v>
      </c>
    </row>
    <row r="26" spans="1:10" ht="12.75">
      <c r="A26" s="145" t="s">
        <v>30</v>
      </c>
      <c r="B26" s="146"/>
      <c r="C26" s="146"/>
      <c r="D26" s="147"/>
      <c r="E26" s="23">
        <f aca="true" t="shared" si="2" ref="E26:J26">SUM(E22:E25)</f>
        <v>4777.799999999999</v>
      </c>
      <c r="F26" s="23">
        <f t="shared" si="2"/>
        <v>4643</v>
      </c>
      <c r="G26" s="30">
        <f t="shared" si="2"/>
        <v>4851</v>
      </c>
      <c r="H26" s="24">
        <f t="shared" si="2"/>
        <v>5997</v>
      </c>
      <c r="I26" s="24">
        <f t="shared" si="2"/>
        <v>6020</v>
      </c>
      <c r="J26" s="25">
        <f t="shared" si="2"/>
        <v>6702</v>
      </c>
    </row>
    <row r="27" spans="1:10" ht="12.75">
      <c r="A27" s="145" t="s">
        <v>31</v>
      </c>
      <c r="B27" s="146"/>
      <c r="C27" s="146"/>
      <c r="D27" s="147"/>
      <c r="E27" s="31">
        <f aca="true" t="shared" si="3" ref="E27:J27">SUM(E18+E20+E26)</f>
        <v>8079</v>
      </c>
      <c r="F27" s="31">
        <f t="shared" si="3"/>
        <v>6627</v>
      </c>
      <c r="G27" s="31">
        <f t="shared" si="3"/>
        <v>7032.9</v>
      </c>
      <c r="H27" s="32">
        <f t="shared" si="3"/>
        <v>7862</v>
      </c>
      <c r="I27" s="31">
        <f t="shared" si="3"/>
        <v>7945</v>
      </c>
      <c r="J27" s="33">
        <f t="shared" si="3"/>
        <v>9867</v>
      </c>
    </row>
    <row r="28" spans="1:10" ht="12.75">
      <c r="A28" s="22"/>
      <c r="B28" s="34">
        <v>4131</v>
      </c>
      <c r="C28" s="35" t="s">
        <v>32</v>
      </c>
      <c r="D28" s="36" t="s">
        <v>12</v>
      </c>
      <c r="E28" s="23">
        <v>1036.7</v>
      </c>
      <c r="F28" s="24">
        <v>0</v>
      </c>
      <c r="G28" s="24">
        <v>3739.5</v>
      </c>
      <c r="H28" s="24">
        <v>2200</v>
      </c>
      <c r="I28" s="24" t="e">
        <f>I124-I27</f>
        <v>#REF!</v>
      </c>
      <c r="J28" s="25">
        <f>J124-J27</f>
        <v>1400</v>
      </c>
    </row>
    <row r="29" spans="1:10" ht="16.5" thickBot="1">
      <c r="A29" s="37"/>
      <c r="B29" s="38"/>
      <c r="C29" s="38" t="s">
        <v>33</v>
      </c>
      <c r="D29" s="39"/>
      <c r="E29" s="40">
        <f aca="true" t="shared" si="4" ref="E29:J29">SUM(E27+E28)</f>
        <v>9115.7</v>
      </c>
      <c r="F29" s="40">
        <f t="shared" si="4"/>
        <v>6627</v>
      </c>
      <c r="G29" s="40">
        <f t="shared" si="4"/>
        <v>10772.4</v>
      </c>
      <c r="H29" s="40">
        <f t="shared" si="4"/>
        <v>10062</v>
      </c>
      <c r="I29" s="40" t="e">
        <f t="shared" si="4"/>
        <v>#REF!</v>
      </c>
      <c r="J29" s="41">
        <f t="shared" si="4"/>
        <v>11267</v>
      </c>
    </row>
    <row r="30" spans="1:10" ht="18.75" thickBot="1">
      <c r="A30" s="142" t="s">
        <v>34</v>
      </c>
      <c r="B30" s="143"/>
      <c r="C30" s="143"/>
      <c r="D30" s="143"/>
      <c r="E30" s="143"/>
      <c r="F30" s="143"/>
      <c r="G30" s="143"/>
      <c r="H30" s="143"/>
      <c r="I30" s="143"/>
      <c r="J30" s="144"/>
    </row>
    <row r="31" spans="1:10" ht="12.75" customHeight="1">
      <c r="A31" s="2" t="s">
        <v>2</v>
      </c>
      <c r="B31" s="3" t="s">
        <v>3</v>
      </c>
      <c r="C31" s="4" t="s">
        <v>4</v>
      </c>
      <c r="D31" s="5" t="s">
        <v>5</v>
      </c>
      <c r="E31" s="6" t="s">
        <v>6</v>
      </c>
      <c r="F31" s="6" t="s">
        <v>7</v>
      </c>
      <c r="G31" s="6" t="s">
        <v>8</v>
      </c>
      <c r="H31" s="7" t="s">
        <v>9</v>
      </c>
      <c r="I31" s="7" t="s">
        <v>10</v>
      </c>
      <c r="J31" s="8" t="s">
        <v>115</v>
      </c>
    </row>
    <row r="32" spans="1:10" ht="12.75" customHeight="1">
      <c r="A32" s="42"/>
      <c r="B32" s="43">
        <v>8115</v>
      </c>
      <c r="C32" s="43" t="s">
        <v>35</v>
      </c>
      <c r="D32" s="44" t="s">
        <v>21</v>
      </c>
      <c r="E32" s="45">
        <v>1531.3</v>
      </c>
      <c r="F32" s="46">
        <v>1337</v>
      </c>
      <c r="G32" s="46">
        <v>-6633.9</v>
      </c>
      <c r="H32" s="46">
        <v>0</v>
      </c>
      <c r="I32" s="46">
        <v>0</v>
      </c>
      <c r="J32" s="47">
        <v>0</v>
      </c>
    </row>
    <row r="33" spans="1:10" ht="15.75" customHeight="1">
      <c r="A33" s="148" t="s">
        <v>36</v>
      </c>
      <c r="B33" s="149"/>
      <c r="C33" s="149"/>
      <c r="D33" s="150"/>
      <c r="E33" s="48">
        <f>SUM(E32)</f>
        <v>1531.3</v>
      </c>
      <c r="F33" s="48">
        <f>SUM(F32)</f>
        <v>1337</v>
      </c>
      <c r="G33" s="48">
        <v>5298</v>
      </c>
      <c r="H33" s="48">
        <f>SUM(H32)</f>
        <v>0</v>
      </c>
      <c r="I33" s="48">
        <f>SUM(I32)</f>
        <v>0</v>
      </c>
      <c r="J33" s="49">
        <f>SUM(J32)</f>
        <v>0</v>
      </c>
    </row>
    <row r="34" spans="1:10" ht="12.75" customHeight="1">
      <c r="A34" s="50"/>
      <c r="B34" s="51"/>
      <c r="C34" s="51"/>
      <c r="D34" s="51"/>
      <c r="E34" s="51"/>
      <c r="F34" s="51"/>
      <c r="G34" s="51"/>
      <c r="H34" s="52"/>
      <c r="I34" s="53"/>
      <c r="J34" s="54"/>
    </row>
    <row r="35" spans="1:10" ht="19.5" customHeight="1" thickBot="1">
      <c r="A35" s="151" t="s">
        <v>37</v>
      </c>
      <c r="B35" s="152"/>
      <c r="C35" s="152"/>
      <c r="D35" s="153"/>
      <c r="E35" s="55">
        <f aca="true" t="shared" si="5" ref="E35:J35">E29+E33</f>
        <v>10647</v>
      </c>
      <c r="F35" s="55">
        <f t="shared" si="5"/>
        <v>7964</v>
      </c>
      <c r="G35" s="55">
        <f t="shared" si="5"/>
        <v>16070.4</v>
      </c>
      <c r="H35" s="55">
        <f t="shared" si="5"/>
        <v>10062</v>
      </c>
      <c r="I35" s="55" t="e">
        <f t="shared" si="5"/>
        <v>#REF!</v>
      </c>
      <c r="J35" s="56">
        <f t="shared" si="5"/>
        <v>11267</v>
      </c>
    </row>
    <row r="36" spans="1:10" ht="12.75" customHeight="1">
      <c r="A36" s="57"/>
      <c r="B36" s="57"/>
      <c r="C36" s="58"/>
      <c r="D36" s="59"/>
      <c r="E36" s="60"/>
      <c r="F36" s="60"/>
      <c r="G36" s="60"/>
      <c r="H36" s="60"/>
      <c r="I36" s="61"/>
      <c r="J36" s="61"/>
    </row>
    <row r="37" spans="1:10" ht="13.5" customHeight="1" thickBot="1">
      <c r="A37" s="57"/>
      <c r="B37" s="57"/>
      <c r="C37" s="58"/>
      <c r="D37" s="59"/>
      <c r="E37" s="60"/>
      <c r="F37" s="60"/>
      <c r="G37" s="60"/>
      <c r="H37" s="60"/>
      <c r="I37" s="61"/>
      <c r="J37" s="61"/>
    </row>
    <row r="38" spans="1:10" ht="18" customHeight="1" thickBot="1">
      <c r="A38" s="154" t="s">
        <v>38</v>
      </c>
      <c r="B38" s="155"/>
      <c r="C38" s="155"/>
      <c r="D38" s="155"/>
      <c r="E38" s="155"/>
      <c r="F38" s="155"/>
      <c r="G38" s="155"/>
      <c r="H38" s="155"/>
      <c r="I38" s="155"/>
      <c r="J38" s="156"/>
    </row>
    <row r="39" spans="1:10" ht="12.75" customHeight="1">
      <c r="A39" s="62" t="s">
        <v>2</v>
      </c>
      <c r="B39" s="63" t="s">
        <v>3</v>
      </c>
      <c r="C39" s="64" t="s">
        <v>4</v>
      </c>
      <c r="D39" s="65" t="s">
        <v>5</v>
      </c>
      <c r="E39" s="66" t="s">
        <v>6</v>
      </c>
      <c r="F39" s="67" t="s">
        <v>7</v>
      </c>
      <c r="G39" s="67" t="s">
        <v>39</v>
      </c>
      <c r="H39" s="67" t="s">
        <v>9</v>
      </c>
      <c r="I39" s="67" t="s">
        <v>10</v>
      </c>
      <c r="J39" s="68" t="s">
        <v>115</v>
      </c>
    </row>
    <row r="40" spans="1:10" ht="12.75" customHeight="1" hidden="1">
      <c r="A40" s="69">
        <v>2212</v>
      </c>
      <c r="B40" s="70">
        <v>5011</v>
      </c>
      <c r="C40" s="71" t="s">
        <v>40</v>
      </c>
      <c r="D40" s="72" t="s">
        <v>41</v>
      </c>
      <c r="E40" s="73">
        <v>703.1</v>
      </c>
      <c r="F40" s="73">
        <v>710</v>
      </c>
      <c r="G40" s="73">
        <v>750</v>
      </c>
      <c r="H40" s="74">
        <v>790</v>
      </c>
      <c r="I40" s="75">
        <v>820</v>
      </c>
      <c r="J40" s="76">
        <v>810</v>
      </c>
    </row>
    <row r="41" spans="1:10" ht="12.75" customHeight="1" hidden="1">
      <c r="A41" s="69">
        <v>2212</v>
      </c>
      <c r="B41" s="70">
        <v>5031</v>
      </c>
      <c r="C41" s="71" t="s">
        <v>42</v>
      </c>
      <c r="D41" s="72" t="s">
        <v>41</v>
      </c>
      <c r="E41" s="73">
        <v>178.8</v>
      </c>
      <c r="F41" s="73">
        <v>185</v>
      </c>
      <c r="G41" s="73">
        <v>195</v>
      </c>
      <c r="H41" s="74">
        <v>205</v>
      </c>
      <c r="I41" s="75">
        <v>213</v>
      </c>
      <c r="J41" s="76">
        <v>205</v>
      </c>
    </row>
    <row r="42" spans="1:10" ht="12.75" customHeight="1" hidden="1">
      <c r="A42" s="69">
        <v>2212</v>
      </c>
      <c r="B42" s="70">
        <v>5032</v>
      </c>
      <c r="C42" s="71" t="s">
        <v>43</v>
      </c>
      <c r="D42" s="72" t="s">
        <v>41</v>
      </c>
      <c r="E42" s="73">
        <v>61.9</v>
      </c>
      <c r="F42" s="73">
        <v>64</v>
      </c>
      <c r="G42" s="73">
        <v>68</v>
      </c>
      <c r="H42" s="74">
        <v>72</v>
      </c>
      <c r="I42" s="75">
        <v>74</v>
      </c>
      <c r="J42" s="76">
        <v>73</v>
      </c>
    </row>
    <row r="43" spans="1:10" ht="12.75" customHeight="1" hidden="1">
      <c r="A43" s="69">
        <v>2212</v>
      </c>
      <c r="B43" s="70">
        <v>5134</v>
      </c>
      <c r="C43" s="71" t="s">
        <v>44</v>
      </c>
      <c r="D43" s="72" t="s">
        <v>41</v>
      </c>
      <c r="E43" s="73">
        <v>2.9</v>
      </c>
      <c r="F43" s="73">
        <v>3</v>
      </c>
      <c r="G43" s="73">
        <v>5</v>
      </c>
      <c r="H43" s="74">
        <v>5</v>
      </c>
      <c r="I43" s="75">
        <v>6</v>
      </c>
      <c r="J43" s="76">
        <v>10</v>
      </c>
    </row>
    <row r="44" spans="1:10" ht="12.75" customHeight="1" hidden="1">
      <c r="A44" s="69">
        <v>2212</v>
      </c>
      <c r="B44" s="70">
        <v>5137</v>
      </c>
      <c r="C44" s="71" t="s">
        <v>45</v>
      </c>
      <c r="D44" s="72" t="s">
        <v>41</v>
      </c>
      <c r="E44" s="73">
        <v>22.3</v>
      </c>
      <c r="F44" s="73">
        <v>20</v>
      </c>
      <c r="G44" s="73">
        <v>20</v>
      </c>
      <c r="H44" s="74">
        <v>10</v>
      </c>
      <c r="I44" s="75">
        <v>15</v>
      </c>
      <c r="J44" s="76">
        <v>10</v>
      </c>
    </row>
    <row r="45" spans="1:10" ht="12.75" customHeight="1" hidden="1">
      <c r="A45" s="69">
        <v>2212</v>
      </c>
      <c r="B45" s="70">
        <v>5139</v>
      </c>
      <c r="C45" s="71" t="s">
        <v>46</v>
      </c>
      <c r="D45" s="72" t="s">
        <v>41</v>
      </c>
      <c r="E45" s="73">
        <v>78.1</v>
      </c>
      <c r="F45" s="73">
        <v>90</v>
      </c>
      <c r="G45" s="73">
        <v>90</v>
      </c>
      <c r="H45" s="74">
        <v>100</v>
      </c>
      <c r="I45" s="75">
        <v>110</v>
      </c>
      <c r="J45" s="76">
        <v>110</v>
      </c>
    </row>
    <row r="46" spans="1:10" ht="12.75" customHeight="1" hidden="1">
      <c r="A46" s="69">
        <v>2212</v>
      </c>
      <c r="B46" s="70">
        <v>5156</v>
      </c>
      <c r="C46" s="71" t="s">
        <v>47</v>
      </c>
      <c r="D46" s="72" t="s">
        <v>41</v>
      </c>
      <c r="E46" s="73">
        <v>39.9</v>
      </c>
      <c r="F46" s="73">
        <v>45</v>
      </c>
      <c r="G46" s="73">
        <v>45</v>
      </c>
      <c r="H46" s="74">
        <v>65</v>
      </c>
      <c r="I46" s="75">
        <v>65</v>
      </c>
      <c r="J46" s="76">
        <v>50</v>
      </c>
    </row>
    <row r="47" spans="1:10" ht="12.75" customHeight="1" hidden="1">
      <c r="A47" s="69">
        <v>2212</v>
      </c>
      <c r="B47" s="70">
        <v>5162</v>
      </c>
      <c r="C47" s="71" t="s">
        <v>48</v>
      </c>
      <c r="D47" s="72" t="s">
        <v>41</v>
      </c>
      <c r="E47" s="73">
        <v>0.5</v>
      </c>
      <c r="F47" s="73">
        <v>0.5</v>
      </c>
      <c r="G47" s="73">
        <v>0.5</v>
      </c>
      <c r="H47" s="74">
        <v>1</v>
      </c>
      <c r="I47" s="75">
        <v>1</v>
      </c>
      <c r="J47" s="76">
        <v>4</v>
      </c>
    </row>
    <row r="48" spans="1:10" ht="12.75" customHeight="1" hidden="1">
      <c r="A48" s="69">
        <v>2212</v>
      </c>
      <c r="B48" s="70">
        <v>5163</v>
      </c>
      <c r="C48" s="71" t="s">
        <v>49</v>
      </c>
      <c r="D48" s="72" t="s">
        <v>41</v>
      </c>
      <c r="E48" s="73">
        <v>11.6</v>
      </c>
      <c r="F48" s="73">
        <v>13</v>
      </c>
      <c r="G48" s="73">
        <v>12</v>
      </c>
      <c r="H48" s="74">
        <v>60</v>
      </c>
      <c r="I48" s="75">
        <v>60</v>
      </c>
      <c r="J48" s="76">
        <v>60</v>
      </c>
    </row>
    <row r="49" spans="1:10" ht="12.75" customHeight="1" hidden="1">
      <c r="A49" s="69">
        <v>2212</v>
      </c>
      <c r="B49" s="70">
        <v>5167</v>
      </c>
      <c r="C49" s="71" t="s">
        <v>50</v>
      </c>
      <c r="D49" s="72" t="s">
        <v>41</v>
      </c>
      <c r="E49" s="73">
        <v>0.47</v>
      </c>
      <c r="F49" s="73">
        <v>1</v>
      </c>
      <c r="G49" s="73">
        <v>1</v>
      </c>
      <c r="H49" s="74">
        <v>3</v>
      </c>
      <c r="I49" s="75">
        <v>3</v>
      </c>
      <c r="J49" s="76">
        <v>3</v>
      </c>
    </row>
    <row r="50" spans="1:10" ht="12.75" customHeight="1" hidden="1">
      <c r="A50" s="69">
        <v>2212</v>
      </c>
      <c r="B50" s="70">
        <v>5169</v>
      </c>
      <c r="C50" s="71" t="s">
        <v>51</v>
      </c>
      <c r="D50" s="72" t="s">
        <v>41</v>
      </c>
      <c r="E50" s="73">
        <v>3.8</v>
      </c>
      <c r="F50" s="73">
        <v>12</v>
      </c>
      <c r="G50" s="73">
        <v>12</v>
      </c>
      <c r="H50" s="74">
        <v>4</v>
      </c>
      <c r="I50" s="75">
        <v>5</v>
      </c>
      <c r="J50" s="76">
        <v>5</v>
      </c>
    </row>
    <row r="51" spans="1:10" ht="12.75" customHeight="1" hidden="1">
      <c r="A51" s="69">
        <v>2212</v>
      </c>
      <c r="B51" s="70">
        <v>5171</v>
      </c>
      <c r="C51" s="71" t="s">
        <v>52</v>
      </c>
      <c r="D51" s="72" t="s">
        <v>41</v>
      </c>
      <c r="E51" s="73">
        <v>2039.6</v>
      </c>
      <c r="F51" s="73">
        <v>76</v>
      </c>
      <c r="G51" s="73">
        <v>1377</v>
      </c>
      <c r="H51" s="74">
        <v>80</v>
      </c>
      <c r="I51" s="75">
        <v>110</v>
      </c>
      <c r="J51" s="76">
        <v>110</v>
      </c>
    </row>
    <row r="52" spans="1:10" ht="12.75" customHeight="1" hidden="1">
      <c r="A52" s="69">
        <v>2212</v>
      </c>
      <c r="B52" s="70">
        <v>5424</v>
      </c>
      <c r="C52" s="71" t="s">
        <v>53</v>
      </c>
      <c r="D52" s="72" t="s">
        <v>41</v>
      </c>
      <c r="E52" s="77"/>
      <c r="F52" s="77"/>
      <c r="G52" s="77"/>
      <c r="H52" s="74"/>
      <c r="I52" s="75"/>
      <c r="J52" s="76">
        <v>13</v>
      </c>
    </row>
    <row r="53" spans="1:10" ht="12.75" customHeight="1">
      <c r="A53" s="78">
        <v>2212</v>
      </c>
      <c r="B53" s="57"/>
      <c r="C53" s="79" t="s">
        <v>54</v>
      </c>
      <c r="D53" s="80" t="s">
        <v>41</v>
      </c>
      <c r="E53" s="60"/>
      <c r="F53" s="60"/>
      <c r="G53" s="60"/>
      <c r="H53" s="81">
        <f>SUM(H40:H51)</f>
        <v>1395</v>
      </c>
      <c r="I53" s="82">
        <f>SUM(I40:I51)</f>
        <v>1482</v>
      </c>
      <c r="J53" s="83">
        <f>SUM(J40:J52)</f>
        <v>1463</v>
      </c>
    </row>
    <row r="54" spans="1:10" s="86" customFormat="1" ht="12.75" customHeight="1" hidden="1">
      <c r="A54" s="84">
        <v>2321</v>
      </c>
      <c r="B54" s="57">
        <v>5171</v>
      </c>
      <c r="C54" s="58" t="s">
        <v>55</v>
      </c>
      <c r="D54" s="85" t="s">
        <v>56</v>
      </c>
      <c r="E54" s="60">
        <v>9.5</v>
      </c>
      <c r="F54" s="60"/>
      <c r="G54" s="60">
        <v>56</v>
      </c>
      <c r="H54" s="81">
        <v>15</v>
      </c>
      <c r="I54" s="82">
        <v>15</v>
      </c>
      <c r="J54" s="83">
        <v>15</v>
      </c>
    </row>
    <row r="55" spans="1:10" s="86" customFormat="1" ht="12.75" customHeight="1">
      <c r="A55" s="78">
        <v>2321</v>
      </c>
      <c r="B55" s="57"/>
      <c r="C55" s="79" t="s">
        <v>57</v>
      </c>
      <c r="D55" s="85" t="s">
        <v>56</v>
      </c>
      <c r="E55" s="60"/>
      <c r="F55" s="60"/>
      <c r="G55" s="60"/>
      <c r="H55" s="81">
        <f>SUM(H54)</f>
        <v>15</v>
      </c>
      <c r="I55" s="82">
        <f>SUM(I54)</f>
        <v>15</v>
      </c>
      <c r="J55" s="83">
        <f>SUM(J54)</f>
        <v>15</v>
      </c>
    </row>
    <row r="56" spans="1:10" ht="12.75" customHeight="1" hidden="1">
      <c r="A56" s="84">
        <v>3111</v>
      </c>
      <c r="B56" s="57">
        <v>5331</v>
      </c>
      <c r="C56" s="58" t="s">
        <v>58</v>
      </c>
      <c r="D56" s="85" t="s">
        <v>59</v>
      </c>
      <c r="E56" s="60">
        <v>121.7</v>
      </c>
      <c r="F56" s="60">
        <v>105</v>
      </c>
      <c r="G56" s="60"/>
      <c r="H56" s="81">
        <v>650</v>
      </c>
      <c r="I56" s="82">
        <v>1000</v>
      </c>
      <c r="J56" s="83">
        <v>1000</v>
      </c>
    </row>
    <row r="57" spans="1:10" ht="12.75" customHeight="1">
      <c r="A57" s="78">
        <v>3111</v>
      </c>
      <c r="B57" s="57"/>
      <c r="C57" s="79" t="s">
        <v>60</v>
      </c>
      <c r="D57" s="85" t="s">
        <v>59</v>
      </c>
      <c r="E57" s="60"/>
      <c r="F57" s="60"/>
      <c r="G57" s="60"/>
      <c r="H57" s="81">
        <f>SUM(H56)</f>
        <v>650</v>
      </c>
      <c r="I57" s="82">
        <f>SUM(I56)</f>
        <v>1000</v>
      </c>
      <c r="J57" s="83">
        <f>SUM(J56)</f>
        <v>1000</v>
      </c>
    </row>
    <row r="58" spans="1:10" ht="12.75" customHeight="1" hidden="1">
      <c r="A58" s="84">
        <v>3113</v>
      </c>
      <c r="B58" s="57">
        <v>5331</v>
      </c>
      <c r="C58" s="58" t="s">
        <v>61</v>
      </c>
      <c r="D58" s="80" t="s">
        <v>59</v>
      </c>
      <c r="E58" s="60">
        <v>1386.5</v>
      </c>
      <c r="F58" s="60">
        <v>1100</v>
      </c>
      <c r="G58" s="60">
        <v>1200</v>
      </c>
      <c r="H58" s="81">
        <v>1400</v>
      </c>
      <c r="I58" s="82">
        <v>1500</v>
      </c>
      <c r="J58" s="83">
        <v>1650</v>
      </c>
    </row>
    <row r="59" spans="1:10" ht="12.75" customHeight="1">
      <c r="A59" s="78">
        <v>3113</v>
      </c>
      <c r="B59" s="57"/>
      <c r="C59" s="79" t="s">
        <v>62</v>
      </c>
      <c r="D59" s="59" t="s">
        <v>59</v>
      </c>
      <c r="E59" s="60"/>
      <c r="F59" s="60"/>
      <c r="G59" s="60"/>
      <c r="H59" s="81">
        <f>SUM(H58)</f>
        <v>1400</v>
      </c>
      <c r="I59" s="82">
        <f>SUM(I58)</f>
        <v>1500</v>
      </c>
      <c r="J59" s="83">
        <f>SUM(J58)</f>
        <v>1650</v>
      </c>
    </row>
    <row r="60" spans="1:11" ht="12.75" customHeight="1" hidden="1">
      <c r="A60" s="69">
        <v>3319</v>
      </c>
      <c r="B60" s="70">
        <v>5021</v>
      </c>
      <c r="C60" s="71" t="s">
        <v>63</v>
      </c>
      <c r="D60" s="72" t="s">
        <v>64</v>
      </c>
      <c r="E60" s="77"/>
      <c r="F60" s="77"/>
      <c r="G60" s="77"/>
      <c r="H60" s="77"/>
      <c r="I60" s="87"/>
      <c r="J60" s="88">
        <v>20</v>
      </c>
      <c r="K60" s="87"/>
    </row>
    <row r="61" spans="1:11" ht="12.75" customHeight="1" hidden="1">
      <c r="A61" s="69">
        <v>3319</v>
      </c>
      <c r="B61" s="70">
        <v>5169</v>
      </c>
      <c r="C61" s="71" t="s">
        <v>65</v>
      </c>
      <c r="D61" s="72" t="s">
        <v>64</v>
      </c>
      <c r="E61" s="77"/>
      <c r="F61" s="77"/>
      <c r="G61" s="77"/>
      <c r="H61" s="77"/>
      <c r="I61" s="87"/>
      <c r="J61" s="88">
        <v>40</v>
      </c>
      <c r="K61" s="87"/>
    </row>
    <row r="62" spans="1:11" ht="12.75" customHeight="1" hidden="1">
      <c r="A62" s="69">
        <v>3319</v>
      </c>
      <c r="B62" s="70">
        <v>5175</v>
      </c>
      <c r="C62" s="71" t="s">
        <v>66</v>
      </c>
      <c r="D62" s="72" t="s">
        <v>64</v>
      </c>
      <c r="E62" s="77"/>
      <c r="F62" s="77"/>
      <c r="G62" s="77"/>
      <c r="H62" s="77"/>
      <c r="I62" s="87">
        <v>20</v>
      </c>
      <c r="J62" s="88">
        <v>10</v>
      </c>
      <c r="K62" s="87"/>
    </row>
    <row r="63" spans="1:10" ht="12.75" customHeight="1">
      <c r="A63" s="78">
        <v>3319</v>
      </c>
      <c r="B63" s="57"/>
      <c r="C63" s="79" t="s">
        <v>67</v>
      </c>
      <c r="D63" s="80" t="s">
        <v>64</v>
      </c>
      <c r="E63" s="60"/>
      <c r="F63" s="60"/>
      <c r="G63" s="60"/>
      <c r="H63" s="81">
        <v>20</v>
      </c>
      <c r="I63" s="82">
        <v>20</v>
      </c>
      <c r="J63" s="83">
        <f>SUM(J60:J62)</f>
        <v>70</v>
      </c>
    </row>
    <row r="64" spans="1:10" ht="12.75" customHeight="1" hidden="1">
      <c r="A64" s="84">
        <v>3349</v>
      </c>
      <c r="B64" s="57">
        <v>5169</v>
      </c>
      <c r="C64" s="58" t="s">
        <v>68</v>
      </c>
      <c r="D64" s="80" t="s">
        <v>64</v>
      </c>
      <c r="E64" s="60">
        <v>56.3</v>
      </c>
      <c r="F64" s="60">
        <v>70</v>
      </c>
      <c r="G64" s="60">
        <v>70</v>
      </c>
      <c r="H64" s="81">
        <v>192</v>
      </c>
      <c r="I64" s="82">
        <v>76</v>
      </c>
      <c r="J64" s="83">
        <v>240</v>
      </c>
    </row>
    <row r="65" spans="1:10" ht="12.75" customHeight="1">
      <c r="A65" s="78">
        <v>3349</v>
      </c>
      <c r="B65" s="57"/>
      <c r="C65" s="79" t="s">
        <v>69</v>
      </c>
      <c r="D65" s="80" t="s">
        <v>64</v>
      </c>
      <c r="E65" s="60"/>
      <c r="F65" s="60"/>
      <c r="G65" s="60"/>
      <c r="H65" s="81">
        <f>SUM(H64)</f>
        <v>192</v>
      </c>
      <c r="I65" s="82">
        <f>SUM(I64)</f>
        <v>76</v>
      </c>
      <c r="J65" s="83">
        <f>SUM(J64)</f>
        <v>240</v>
      </c>
    </row>
    <row r="66" spans="1:10" ht="12.75" customHeight="1" hidden="1">
      <c r="A66" s="84">
        <v>3419</v>
      </c>
      <c r="B66" s="57">
        <v>5229</v>
      </c>
      <c r="C66" s="58" t="s">
        <v>70</v>
      </c>
      <c r="D66" s="80" t="s">
        <v>64</v>
      </c>
      <c r="E66" s="60">
        <v>110</v>
      </c>
      <c r="F66" s="60">
        <v>10</v>
      </c>
      <c r="G66" s="60">
        <v>170</v>
      </c>
      <c r="H66" s="81">
        <v>15</v>
      </c>
      <c r="I66" s="82">
        <v>15</v>
      </c>
      <c r="J66" s="83">
        <v>20</v>
      </c>
    </row>
    <row r="67" spans="1:10" ht="12.75" customHeight="1">
      <c r="A67" s="78">
        <v>3419</v>
      </c>
      <c r="B67" s="57"/>
      <c r="C67" s="79" t="s">
        <v>71</v>
      </c>
      <c r="D67" s="80" t="s">
        <v>64</v>
      </c>
      <c r="E67" s="60"/>
      <c r="F67" s="60"/>
      <c r="G67" s="60"/>
      <c r="H67" s="81">
        <f>SUM(H66)</f>
        <v>15</v>
      </c>
      <c r="I67" s="82">
        <f>SUM(I66)</f>
        <v>15</v>
      </c>
      <c r="J67" s="83">
        <f>SUM(J66)</f>
        <v>20</v>
      </c>
    </row>
    <row r="68" spans="1:10" ht="12.75" customHeight="1" hidden="1">
      <c r="A68" s="84">
        <v>3429</v>
      </c>
      <c r="B68" s="57">
        <v>5229</v>
      </c>
      <c r="C68" s="58" t="s">
        <v>72</v>
      </c>
      <c r="D68" s="80" t="s">
        <v>73</v>
      </c>
      <c r="E68" s="60">
        <v>15</v>
      </c>
      <c r="F68" s="60">
        <v>15</v>
      </c>
      <c r="G68" s="60">
        <v>20</v>
      </c>
      <c r="H68" s="81">
        <v>15</v>
      </c>
      <c r="I68" s="82">
        <v>15</v>
      </c>
      <c r="J68" s="83">
        <v>15</v>
      </c>
    </row>
    <row r="69" spans="1:10" ht="12.75" customHeight="1">
      <c r="A69" s="78">
        <v>3429</v>
      </c>
      <c r="B69" s="57"/>
      <c r="C69" s="79" t="s">
        <v>74</v>
      </c>
      <c r="D69" s="80" t="s">
        <v>73</v>
      </c>
      <c r="E69" s="60"/>
      <c r="F69" s="60"/>
      <c r="G69" s="60"/>
      <c r="H69" s="81">
        <f>SUM(H68)</f>
        <v>15</v>
      </c>
      <c r="I69" s="82">
        <f>SUM(I68)</f>
        <v>15</v>
      </c>
      <c r="J69" s="83">
        <f>SUM(J68)</f>
        <v>15</v>
      </c>
    </row>
    <row r="70" spans="1:10" ht="12.75" customHeight="1" hidden="1">
      <c r="A70" s="84">
        <v>3745</v>
      </c>
      <c r="B70" s="57">
        <v>5137</v>
      </c>
      <c r="C70" s="58" t="s">
        <v>45</v>
      </c>
      <c r="D70" s="80" t="s">
        <v>56</v>
      </c>
      <c r="E70" s="60"/>
      <c r="F70" s="60"/>
      <c r="G70" s="60"/>
      <c r="H70" s="81">
        <v>10</v>
      </c>
      <c r="I70" s="82">
        <v>10</v>
      </c>
      <c r="J70" s="83">
        <v>10</v>
      </c>
    </row>
    <row r="71" spans="1:10" ht="12.75" customHeight="1" hidden="1">
      <c r="A71" s="84">
        <v>3745</v>
      </c>
      <c r="B71" s="57">
        <v>5139</v>
      </c>
      <c r="C71" s="58" t="s">
        <v>46</v>
      </c>
      <c r="D71" s="80" t="s">
        <v>56</v>
      </c>
      <c r="E71" s="60">
        <v>50.5</v>
      </c>
      <c r="F71" s="60">
        <v>30</v>
      </c>
      <c r="G71" s="60">
        <v>30</v>
      </c>
      <c r="H71" s="81">
        <v>20</v>
      </c>
      <c r="I71" s="82">
        <v>10</v>
      </c>
      <c r="J71" s="83">
        <v>30</v>
      </c>
    </row>
    <row r="72" spans="1:10" ht="12.75" customHeight="1" hidden="1">
      <c r="A72" s="84">
        <v>3745</v>
      </c>
      <c r="B72" s="57">
        <v>5156</v>
      </c>
      <c r="C72" s="58" t="s">
        <v>75</v>
      </c>
      <c r="D72" s="80" t="s">
        <v>56</v>
      </c>
      <c r="E72" s="60"/>
      <c r="F72" s="60"/>
      <c r="G72" s="60"/>
      <c r="H72" s="81"/>
      <c r="I72" s="82"/>
      <c r="J72" s="83">
        <v>10</v>
      </c>
    </row>
    <row r="73" spans="1:10" ht="12.75" customHeight="1" hidden="1">
      <c r="A73" s="84">
        <v>3745</v>
      </c>
      <c r="B73" s="57">
        <v>5169</v>
      </c>
      <c r="C73" s="58" t="s">
        <v>65</v>
      </c>
      <c r="D73" s="80" t="s">
        <v>56</v>
      </c>
      <c r="E73" s="60"/>
      <c r="F73" s="60">
        <v>10</v>
      </c>
      <c r="G73" s="60"/>
      <c r="H73" s="81">
        <v>40</v>
      </c>
      <c r="I73" s="82">
        <v>10</v>
      </c>
      <c r="J73" s="83">
        <v>100</v>
      </c>
    </row>
    <row r="74" spans="1:10" ht="12.75" customHeight="1">
      <c r="A74" s="78">
        <v>3745</v>
      </c>
      <c r="B74" s="57"/>
      <c r="C74" s="79" t="s">
        <v>76</v>
      </c>
      <c r="D74" s="80" t="s">
        <v>56</v>
      </c>
      <c r="E74" s="60"/>
      <c r="F74" s="60"/>
      <c r="G74" s="60"/>
      <c r="H74" s="81">
        <f>SUM(H70:H73)</f>
        <v>70</v>
      </c>
      <c r="I74" s="82">
        <f>SUM(I70:I73)</f>
        <v>30</v>
      </c>
      <c r="J74" s="83">
        <f>SUM(J70:J73)</f>
        <v>150</v>
      </c>
    </row>
    <row r="75" spans="1:10" ht="12.75" customHeight="1" hidden="1">
      <c r="A75" s="84">
        <v>5512</v>
      </c>
      <c r="B75" s="57">
        <v>5137</v>
      </c>
      <c r="C75" s="58" t="s">
        <v>45</v>
      </c>
      <c r="D75" s="80" t="s">
        <v>77</v>
      </c>
      <c r="E75" s="60">
        <v>246</v>
      </c>
      <c r="F75" s="60"/>
      <c r="G75" s="60"/>
      <c r="H75" s="81">
        <v>3</v>
      </c>
      <c r="I75" s="82">
        <v>4</v>
      </c>
      <c r="J75" s="83">
        <v>4</v>
      </c>
    </row>
    <row r="76" spans="1:10" ht="12.75" customHeight="1" hidden="1">
      <c r="A76" s="84">
        <v>5512</v>
      </c>
      <c r="B76" s="57">
        <v>5139</v>
      </c>
      <c r="C76" s="58" t="s">
        <v>46</v>
      </c>
      <c r="D76" s="80" t="s">
        <v>77</v>
      </c>
      <c r="E76" s="60">
        <v>69.7</v>
      </c>
      <c r="F76" s="60">
        <v>7</v>
      </c>
      <c r="G76" s="60"/>
      <c r="H76" s="81">
        <v>1</v>
      </c>
      <c r="I76" s="82">
        <v>2</v>
      </c>
      <c r="J76" s="83">
        <v>2</v>
      </c>
    </row>
    <row r="77" spans="1:10" ht="12.75" customHeight="1" hidden="1">
      <c r="A77" s="84">
        <v>5512</v>
      </c>
      <c r="B77" s="57">
        <v>5154</v>
      </c>
      <c r="C77" s="58" t="s">
        <v>78</v>
      </c>
      <c r="D77" s="80" t="s">
        <v>77</v>
      </c>
      <c r="E77" s="60">
        <v>22.9</v>
      </c>
      <c r="F77" s="60">
        <v>25</v>
      </c>
      <c r="G77" s="60">
        <v>25</v>
      </c>
      <c r="H77" s="81">
        <v>25</v>
      </c>
      <c r="I77" s="82">
        <v>25</v>
      </c>
      <c r="J77" s="83">
        <v>40</v>
      </c>
    </row>
    <row r="78" spans="1:10" ht="12.75" customHeight="1" hidden="1">
      <c r="A78" s="84">
        <v>5512</v>
      </c>
      <c r="B78" s="57">
        <v>5156</v>
      </c>
      <c r="C78" s="58" t="s">
        <v>75</v>
      </c>
      <c r="D78" s="80" t="s">
        <v>77</v>
      </c>
      <c r="E78" s="60">
        <v>20.2</v>
      </c>
      <c r="F78" s="60">
        <v>15</v>
      </c>
      <c r="G78" s="60">
        <v>20</v>
      </c>
      <c r="H78" s="81">
        <v>7</v>
      </c>
      <c r="I78" s="82">
        <v>10</v>
      </c>
      <c r="J78" s="83">
        <v>5</v>
      </c>
    </row>
    <row r="79" spans="1:10" ht="12.75" customHeight="1" hidden="1">
      <c r="A79" s="84">
        <v>5512</v>
      </c>
      <c r="B79" s="57">
        <v>5163</v>
      </c>
      <c r="C79" s="58" t="s">
        <v>79</v>
      </c>
      <c r="D79" s="80" t="s">
        <v>77</v>
      </c>
      <c r="E79" s="60">
        <v>2.4</v>
      </c>
      <c r="F79" s="60">
        <v>3</v>
      </c>
      <c r="G79" s="60">
        <v>3</v>
      </c>
      <c r="H79" s="81">
        <v>7</v>
      </c>
      <c r="I79" s="82">
        <v>3</v>
      </c>
      <c r="J79" s="83">
        <v>5</v>
      </c>
    </row>
    <row r="80" spans="1:10" ht="12.75" customHeight="1" hidden="1">
      <c r="A80" s="84">
        <v>5512</v>
      </c>
      <c r="B80" s="57">
        <v>5167</v>
      </c>
      <c r="C80" s="58" t="s">
        <v>80</v>
      </c>
      <c r="D80" s="80" t="s">
        <v>77</v>
      </c>
      <c r="E80" s="60">
        <v>21.3</v>
      </c>
      <c r="F80" s="60"/>
      <c r="G80" s="60">
        <v>4</v>
      </c>
      <c r="H80" s="81">
        <v>5</v>
      </c>
      <c r="I80" s="82">
        <v>4</v>
      </c>
      <c r="J80" s="83">
        <v>5</v>
      </c>
    </row>
    <row r="81" spans="1:10" ht="12.75" customHeight="1" hidden="1">
      <c r="A81" s="84">
        <v>5512</v>
      </c>
      <c r="B81" s="57">
        <v>5169</v>
      </c>
      <c r="C81" s="58" t="s">
        <v>65</v>
      </c>
      <c r="D81" s="80" t="s">
        <v>77</v>
      </c>
      <c r="E81" s="60">
        <v>2.2</v>
      </c>
      <c r="F81" s="60">
        <v>3</v>
      </c>
      <c r="G81" s="60">
        <v>3</v>
      </c>
      <c r="H81" s="81">
        <v>4</v>
      </c>
      <c r="I81" s="82">
        <v>5</v>
      </c>
      <c r="J81" s="83">
        <v>5</v>
      </c>
    </row>
    <row r="82" spans="1:10" ht="12.75" customHeight="1" hidden="1">
      <c r="A82" s="84">
        <v>5512</v>
      </c>
      <c r="B82" s="57">
        <v>5171</v>
      </c>
      <c r="C82" s="58" t="s">
        <v>81</v>
      </c>
      <c r="D82" s="80" t="s">
        <v>77</v>
      </c>
      <c r="E82" s="60">
        <v>200.4</v>
      </c>
      <c r="F82" s="60"/>
      <c r="G82" s="60"/>
      <c r="H82" s="81">
        <v>4</v>
      </c>
      <c r="I82" s="82">
        <v>5</v>
      </c>
      <c r="J82" s="83">
        <v>5</v>
      </c>
    </row>
    <row r="83" spans="1:10" ht="12.75" customHeight="1">
      <c r="A83" s="78">
        <v>5512</v>
      </c>
      <c r="B83" s="57"/>
      <c r="C83" s="79" t="s">
        <v>82</v>
      </c>
      <c r="D83" s="80" t="s">
        <v>77</v>
      </c>
      <c r="E83" s="60"/>
      <c r="F83" s="60"/>
      <c r="G83" s="60"/>
      <c r="H83" s="81">
        <f>SUM(H75:H82)</f>
        <v>56</v>
      </c>
      <c r="I83" s="82">
        <f>SUM(I75:I82)</f>
        <v>58</v>
      </c>
      <c r="J83" s="83">
        <f>SUM(J75:J82)</f>
        <v>71</v>
      </c>
    </row>
    <row r="84" spans="1:10" ht="12.75" customHeight="1" hidden="1">
      <c r="A84" s="84">
        <v>6112</v>
      </c>
      <c r="B84" s="57">
        <v>5023</v>
      </c>
      <c r="C84" s="58" t="s">
        <v>83</v>
      </c>
      <c r="D84" s="80" t="s">
        <v>12</v>
      </c>
      <c r="E84" s="60">
        <v>732.9</v>
      </c>
      <c r="F84" s="60">
        <v>720</v>
      </c>
      <c r="G84" s="60">
        <v>765</v>
      </c>
      <c r="H84" s="81">
        <v>1100</v>
      </c>
      <c r="I84" s="82">
        <v>1200</v>
      </c>
      <c r="J84" s="83">
        <v>1180</v>
      </c>
    </row>
    <row r="85" spans="1:10" ht="12.75" customHeight="1" hidden="1">
      <c r="A85" s="84">
        <v>6112</v>
      </c>
      <c r="B85" s="57">
        <v>5031</v>
      </c>
      <c r="C85" s="58" t="s">
        <v>42</v>
      </c>
      <c r="D85" s="80" t="s">
        <v>12</v>
      </c>
      <c r="E85" s="60">
        <v>116.2</v>
      </c>
      <c r="F85" s="60">
        <v>118</v>
      </c>
      <c r="G85" s="60">
        <v>125</v>
      </c>
      <c r="H85" s="81">
        <v>253</v>
      </c>
      <c r="I85" s="82">
        <v>276</v>
      </c>
      <c r="J85" s="83">
        <v>265</v>
      </c>
    </row>
    <row r="86" spans="1:10" ht="12.75" customHeight="1" hidden="1">
      <c r="A86" s="84">
        <v>6112</v>
      </c>
      <c r="B86" s="57">
        <v>5032</v>
      </c>
      <c r="C86" s="58" t="s">
        <v>43</v>
      </c>
      <c r="D86" s="80" t="s">
        <v>12</v>
      </c>
      <c r="E86" s="60">
        <v>40.2</v>
      </c>
      <c r="F86" s="60">
        <v>43</v>
      </c>
      <c r="G86" s="60">
        <v>50</v>
      </c>
      <c r="H86" s="81">
        <v>88</v>
      </c>
      <c r="I86" s="82">
        <v>96</v>
      </c>
      <c r="J86" s="83">
        <v>108</v>
      </c>
    </row>
    <row r="87" spans="1:10" ht="12.75" customHeight="1" hidden="1">
      <c r="A87" s="84">
        <v>6112</v>
      </c>
      <c r="B87" s="57">
        <v>5424</v>
      </c>
      <c r="C87" s="58" t="s">
        <v>53</v>
      </c>
      <c r="D87" s="80" t="s">
        <v>12</v>
      </c>
      <c r="E87" s="60"/>
      <c r="F87" s="60"/>
      <c r="G87" s="60"/>
      <c r="H87" s="81"/>
      <c r="I87" s="82"/>
      <c r="J87" s="83">
        <v>20</v>
      </c>
    </row>
    <row r="88" spans="1:10" ht="12.75" customHeight="1">
      <c r="A88" s="78">
        <v>6112</v>
      </c>
      <c r="B88" s="57"/>
      <c r="C88" s="79" t="s">
        <v>84</v>
      </c>
      <c r="D88" s="80" t="s">
        <v>12</v>
      </c>
      <c r="E88" s="60"/>
      <c r="F88" s="60"/>
      <c r="G88" s="60"/>
      <c r="H88" s="81">
        <f>SUM(H84:H86)</f>
        <v>1441</v>
      </c>
      <c r="I88" s="82">
        <f>SUM(I84:I86)</f>
        <v>1572</v>
      </c>
      <c r="J88" s="83">
        <f>SUM(J84:J87)</f>
        <v>1573</v>
      </c>
    </row>
    <row r="89" spans="1:10" ht="12.75" customHeight="1" hidden="1">
      <c r="A89" s="84">
        <v>6171</v>
      </c>
      <c r="B89" s="57">
        <v>5011</v>
      </c>
      <c r="C89" s="58" t="s">
        <v>85</v>
      </c>
      <c r="D89" s="80" t="s">
        <v>12</v>
      </c>
      <c r="E89" s="60">
        <v>1894</v>
      </c>
      <c r="F89" s="60">
        <v>1950</v>
      </c>
      <c r="G89" s="60">
        <v>2200</v>
      </c>
      <c r="H89" s="81">
        <v>2350</v>
      </c>
      <c r="I89" s="82">
        <v>2400</v>
      </c>
      <c r="J89" s="83">
        <v>2350</v>
      </c>
    </row>
    <row r="90" spans="1:10" ht="12.75" customHeight="1" hidden="1">
      <c r="A90" s="84">
        <v>6171</v>
      </c>
      <c r="B90" s="57">
        <v>5021</v>
      </c>
      <c r="C90" s="58" t="s">
        <v>63</v>
      </c>
      <c r="D90" s="80" t="s">
        <v>12</v>
      </c>
      <c r="E90" s="60">
        <v>67.9</v>
      </c>
      <c r="F90" s="60">
        <v>80</v>
      </c>
      <c r="G90" s="60">
        <v>80</v>
      </c>
      <c r="H90" s="81">
        <v>50</v>
      </c>
      <c r="I90" s="82">
        <v>80</v>
      </c>
      <c r="J90" s="83">
        <v>200</v>
      </c>
    </row>
    <row r="91" spans="1:10" ht="12.75" customHeight="1" hidden="1">
      <c r="A91" s="84">
        <v>6171</v>
      </c>
      <c r="B91" s="57">
        <v>5031</v>
      </c>
      <c r="C91" s="58" t="s">
        <v>42</v>
      </c>
      <c r="D91" s="80" t="s">
        <v>12</v>
      </c>
      <c r="E91" s="60">
        <v>499.2</v>
      </c>
      <c r="F91" s="60">
        <v>507</v>
      </c>
      <c r="G91" s="60">
        <v>570</v>
      </c>
      <c r="H91" s="81">
        <v>611</v>
      </c>
      <c r="I91" s="82">
        <v>624</v>
      </c>
      <c r="J91" s="83">
        <v>625</v>
      </c>
    </row>
    <row r="92" spans="1:10" ht="12.75" customHeight="1" hidden="1">
      <c r="A92" s="84">
        <v>6171</v>
      </c>
      <c r="B92" s="57">
        <v>5032</v>
      </c>
      <c r="C92" s="58" t="s">
        <v>43</v>
      </c>
      <c r="D92" s="80" t="s">
        <v>12</v>
      </c>
      <c r="E92" s="60">
        <v>172.8</v>
      </c>
      <c r="F92" s="60">
        <v>176</v>
      </c>
      <c r="G92" s="60">
        <v>200</v>
      </c>
      <c r="H92" s="81">
        <v>211</v>
      </c>
      <c r="I92" s="82">
        <v>216</v>
      </c>
      <c r="J92" s="83">
        <v>225</v>
      </c>
    </row>
    <row r="93" spans="1:10" ht="12.75" customHeight="1" hidden="1">
      <c r="A93" s="84">
        <v>6171</v>
      </c>
      <c r="B93" s="57">
        <v>5038</v>
      </c>
      <c r="C93" s="58" t="s">
        <v>86</v>
      </c>
      <c r="D93" s="80" t="s">
        <v>12</v>
      </c>
      <c r="E93" s="60">
        <v>13</v>
      </c>
      <c r="F93" s="60">
        <v>17</v>
      </c>
      <c r="G93" s="60">
        <v>20</v>
      </c>
      <c r="H93" s="81">
        <v>20</v>
      </c>
      <c r="I93" s="82">
        <v>23</v>
      </c>
      <c r="J93" s="83">
        <v>15</v>
      </c>
    </row>
    <row r="94" spans="1:10" ht="12.75" customHeight="1" hidden="1">
      <c r="A94" s="84">
        <v>6171</v>
      </c>
      <c r="B94" s="57">
        <v>5136</v>
      </c>
      <c r="C94" s="58" t="s">
        <v>87</v>
      </c>
      <c r="D94" s="80" t="s">
        <v>12</v>
      </c>
      <c r="E94" s="60">
        <v>25</v>
      </c>
      <c r="F94" s="60">
        <v>25</v>
      </c>
      <c r="G94" s="60">
        <v>25</v>
      </c>
      <c r="H94" s="81">
        <v>25</v>
      </c>
      <c r="I94" s="82">
        <v>22</v>
      </c>
      <c r="J94" s="83">
        <v>25</v>
      </c>
    </row>
    <row r="95" spans="1:10" ht="12.75" customHeight="1" hidden="1">
      <c r="A95" s="84">
        <v>6171</v>
      </c>
      <c r="B95" s="57">
        <v>5137</v>
      </c>
      <c r="C95" s="58" t="s">
        <v>45</v>
      </c>
      <c r="D95" s="80" t="s">
        <v>12</v>
      </c>
      <c r="E95" s="60">
        <v>338.5</v>
      </c>
      <c r="F95" s="60">
        <v>90</v>
      </c>
      <c r="G95" s="60">
        <v>170</v>
      </c>
      <c r="H95" s="81">
        <v>100</v>
      </c>
      <c r="I95" s="82">
        <v>110</v>
      </c>
      <c r="J95" s="83">
        <v>110</v>
      </c>
    </row>
    <row r="96" spans="1:10" ht="12.75" customHeight="1" hidden="1">
      <c r="A96" s="84">
        <v>6171</v>
      </c>
      <c r="B96" s="57">
        <v>5139</v>
      </c>
      <c r="C96" s="58" t="s">
        <v>46</v>
      </c>
      <c r="D96" s="80" t="s">
        <v>12</v>
      </c>
      <c r="E96" s="60">
        <v>94.8</v>
      </c>
      <c r="F96" s="60">
        <v>92</v>
      </c>
      <c r="G96" s="60">
        <v>140</v>
      </c>
      <c r="H96" s="81">
        <v>65</v>
      </c>
      <c r="I96" s="82">
        <v>70</v>
      </c>
      <c r="J96" s="83">
        <v>60</v>
      </c>
    </row>
    <row r="97" spans="1:10" ht="12.75" customHeight="1" hidden="1">
      <c r="A97" s="84">
        <v>6171</v>
      </c>
      <c r="B97" s="57">
        <v>5151</v>
      </c>
      <c r="C97" s="58" t="s">
        <v>88</v>
      </c>
      <c r="D97" s="80" t="s">
        <v>12</v>
      </c>
      <c r="E97" s="60">
        <v>4.2</v>
      </c>
      <c r="F97" s="60">
        <v>6</v>
      </c>
      <c r="G97" s="60">
        <v>6</v>
      </c>
      <c r="H97" s="81">
        <v>15</v>
      </c>
      <c r="I97" s="82">
        <v>14</v>
      </c>
      <c r="J97" s="83">
        <v>10</v>
      </c>
    </row>
    <row r="98" spans="1:10" ht="12.75" customHeight="1" hidden="1">
      <c r="A98" s="84">
        <v>6171</v>
      </c>
      <c r="B98" s="57">
        <v>5153</v>
      </c>
      <c r="C98" s="58" t="s">
        <v>89</v>
      </c>
      <c r="D98" s="80" t="s">
        <v>12</v>
      </c>
      <c r="E98" s="60">
        <v>73.1</v>
      </c>
      <c r="F98" s="60">
        <v>100</v>
      </c>
      <c r="G98" s="60">
        <v>100</v>
      </c>
      <c r="H98" s="81">
        <v>90</v>
      </c>
      <c r="I98" s="82">
        <v>100</v>
      </c>
      <c r="J98" s="83">
        <v>90</v>
      </c>
    </row>
    <row r="99" spans="1:10" ht="12.75" customHeight="1" hidden="1">
      <c r="A99" s="84">
        <v>6171</v>
      </c>
      <c r="B99" s="57">
        <v>5154</v>
      </c>
      <c r="C99" s="58" t="s">
        <v>78</v>
      </c>
      <c r="D99" s="80" t="s">
        <v>12</v>
      </c>
      <c r="E99" s="60">
        <v>61.5</v>
      </c>
      <c r="F99" s="60">
        <v>60</v>
      </c>
      <c r="G99" s="60">
        <v>70</v>
      </c>
      <c r="H99" s="81">
        <v>100</v>
      </c>
      <c r="I99" s="82">
        <v>120</v>
      </c>
      <c r="J99" s="83">
        <v>140</v>
      </c>
    </row>
    <row r="100" spans="1:10" ht="12.75" customHeight="1" hidden="1">
      <c r="A100" s="84">
        <v>6171</v>
      </c>
      <c r="B100" s="57">
        <v>5161</v>
      </c>
      <c r="C100" s="58" t="s">
        <v>90</v>
      </c>
      <c r="D100" s="80" t="s">
        <v>12</v>
      </c>
      <c r="E100" s="60">
        <v>13.4</v>
      </c>
      <c r="F100" s="60">
        <v>30</v>
      </c>
      <c r="G100" s="60">
        <v>25</v>
      </c>
      <c r="H100" s="81">
        <v>25</v>
      </c>
      <c r="I100" s="82">
        <v>22</v>
      </c>
      <c r="J100" s="83">
        <v>15</v>
      </c>
    </row>
    <row r="101" spans="1:10" ht="12.75" customHeight="1" hidden="1">
      <c r="A101" s="84">
        <v>6171</v>
      </c>
      <c r="B101" s="57">
        <v>5162</v>
      </c>
      <c r="C101" s="58" t="s">
        <v>48</v>
      </c>
      <c r="D101" s="80" t="s">
        <v>12</v>
      </c>
      <c r="E101" s="60">
        <v>115</v>
      </c>
      <c r="F101" s="60">
        <v>155</v>
      </c>
      <c r="G101" s="60">
        <v>140</v>
      </c>
      <c r="H101" s="81">
        <v>110</v>
      </c>
      <c r="I101" s="82">
        <v>140</v>
      </c>
      <c r="J101" s="83">
        <v>120</v>
      </c>
    </row>
    <row r="102" spans="1:10" ht="12.75" customHeight="1" hidden="1">
      <c r="A102" s="84">
        <v>6171</v>
      </c>
      <c r="B102" s="57">
        <v>5163</v>
      </c>
      <c r="C102" s="58" t="s">
        <v>49</v>
      </c>
      <c r="D102" s="80" t="s">
        <v>12</v>
      </c>
      <c r="E102" s="60">
        <v>78</v>
      </c>
      <c r="F102" s="60">
        <v>42</v>
      </c>
      <c r="G102" s="60">
        <v>142</v>
      </c>
      <c r="H102" s="81">
        <v>110</v>
      </c>
      <c r="I102" s="82">
        <v>110</v>
      </c>
      <c r="J102" s="83">
        <v>80</v>
      </c>
    </row>
    <row r="103" spans="1:10" ht="12.75" customHeight="1" hidden="1">
      <c r="A103" s="84">
        <v>6171</v>
      </c>
      <c r="B103" s="57">
        <v>5166</v>
      </c>
      <c r="C103" s="58" t="s">
        <v>91</v>
      </c>
      <c r="D103" s="80" t="s">
        <v>12</v>
      </c>
      <c r="E103" s="60">
        <v>392</v>
      </c>
      <c r="F103" s="60">
        <v>650</v>
      </c>
      <c r="G103" s="60">
        <v>300</v>
      </c>
      <c r="H103" s="81">
        <v>50</v>
      </c>
      <c r="I103" s="82">
        <v>50</v>
      </c>
      <c r="J103" s="83">
        <v>50</v>
      </c>
    </row>
    <row r="104" spans="1:10" ht="12.75" customHeight="1" hidden="1">
      <c r="A104" s="84">
        <v>6171</v>
      </c>
      <c r="B104" s="57">
        <v>5167</v>
      </c>
      <c r="C104" s="58" t="s">
        <v>50</v>
      </c>
      <c r="D104" s="80" t="s">
        <v>12</v>
      </c>
      <c r="E104" s="60">
        <v>38.3</v>
      </c>
      <c r="F104" s="60">
        <v>67</v>
      </c>
      <c r="G104" s="60">
        <v>65</v>
      </c>
      <c r="H104" s="81">
        <v>60</v>
      </c>
      <c r="I104" s="82">
        <v>70</v>
      </c>
      <c r="J104" s="83">
        <v>70</v>
      </c>
    </row>
    <row r="105" spans="1:10" ht="12.75" customHeight="1" hidden="1">
      <c r="A105" s="84">
        <v>6171</v>
      </c>
      <c r="B105" s="57">
        <v>5168</v>
      </c>
      <c r="C105" s="58" t="s">
        <v>92</v>
      </c>
      <c r="D105" s="80" t="s">
        <v>12</v>
      </c>
      <c r="E105" s="60"/>
      <c r="F105" s="60"/>
      <c r="G105" s="60"/>
      <c r="H105" s="81">
        <v>100</v>
      </c>
      <c r="I105" s="82">
        <v>100</v>
      </c>
      <c r="J105" s="83">
        <v>70</v>
      </c>
    </row>
    <row r="106" spans="1:10" ht="12.75" customHeight="1" hidden="1">
      <c r="A106" s="84">
        <v>6171</v>
      </c>
      <c r="B106" s="57">
        <v>5169</v>
      </c>
      <c r="C106" s="58" t="s">
        <v>65</v>
      </c>
      <c r="D106" s="80" t="s">
        <v>12</v>
      </c>
      <c r="E106" s="60">
        <v>226.5</v>
      </c>
      <c r="F106" s="60">
        <v>170</v>
      </c>
      <c r="G106" s="60">
        <v>220</v>
      </c>
      <c r="H106" s="81">
        <v>335</v>
      </c>
      <c r="I106" s="82">
        <v>310</v>
      </c>
      <c r="J106" s="83">
        <v>400</v>
      </c>
    </row>
    <row r="107" spans="1:10" ht="12.75" hidden="1">
      <c r="A107" s="84">
        <v>6171</v>
      </c>
      <c r="B107" s="57">
        <v>5171</v>
      </c>
      <c r="C107" s="58" t="s">
        <v>81</v>
      </c>
      <c r="D107" s="80" t="s">
        <v>12</v>
      </c>
      <c r="E107" s="60">
        <v>315.2</v>
      </c>
      <c r="F107" s="60">
        <v>220</v>
      </c>
      <c r="G107" s="60">
        <v>200</v>
      </c>
      <c r="H107" s="81">
        <v>110</v>
      </c>
      <c r="I107" s="82">
        <v>120</v>
      </c>
      <c r="J107" s="83">
        <v>50</v>
      </c>
    </row>
    <row r="108" spans="1:10" ht="12.75" customHeight="1" hidden="1">
      <c r="A108" s="84">
        <v>6171</v>
      </c>
      <c r="B108" s="57">
        <v>5172</v>
      </c>
      <c r="C108" s="58" t="s">
        <v>93</v>
      </c>
      <c r="D108" s="80" t="s">
        <v>12</v>
      </c>
      <c r="E108" s="60">
        <v>17</v>
      </c>
      <c r="F108" s="60"/>
      <c r="G108" s="60">
        <v>32</v>
      </c>
      <c r="H108" s="81">
        <v>10</v>
      </c>
      <c r="I108" s="82">
        <v>10</v>
      </c>
      <c r="J108" s="83">
        <v>10</v>
      </c>
    </row>
    <row r="109" spans="1:10" ht="12.75" customHeight="1" hidden="1">
      <c r="A109" s="84">
        <v>6171</v>
      </c>
      <c r="B109" s="57">
        <v>5173</v>
      </c>
      <c r="C109" s="58" t="s">
        <v>94</v>
      </c>
      <c r="D109" s="80" t="s">
        <v>12</v>
      </c>
      <c r="E109" s="60">
        <v>1.5</v>
      </c>
      <c r="F109" s="60">
        <v>10</v>
      </c>
      <c r="G109" s="60">
        <v>10</v>
      </c>
      <c r="H109" s="81">
        <v>10</v>
      </c>
      <c r="I109" s="82">
        <v>10</v>
      </c>
      <c r="J109" s="83">
        <v>10</v>
      </c>
    </row>
    <row r="110" spans="1:10" ht="12.75" customHeight="1" hidden="1">
      <c r="A110" s="84">
        <v>6171</v>
      </c>
      <c r="B110" s="57">
        <v>5175</v>
      </c>
      <c r="C110" s="58" t="s">
        <v>66</v>
      </c>
      <c r="D110" s="80" t="s">
        <v>12</v>
      </c>
      <c r="E110" s="60">
        <v>17.9</v>
      </c>
      <c r="F110" s="60">
        <v>20</v>
      </c>
      <c r="G110" s="60">
        <v>25</v>
      </c>
      <c r="H110" s="81">
        <v>20</v>
      </c>
      <c r="I110" s="82">
        <v>20</v>
      </c>
      <c r="J110" s="83">
        <v>9</v>
      </c>
    </row>
    <row r="111" spans="1:10" ht="12.75" customHeight="1" hidden="1">
      <c r="A111" s="84">
        <v>6171</v>
      </c>
      <c r="B111" s="57">
        <v>5194</v>
      </c>
      <c r="C111" s="58" t="s">
        <v>95</v>
      </c>
      <c r="D111" s="80" t="s">
        <v>12</v>
      </c>
      <c r="E111" s="60">
        <v>17.7</v>
      </c>
      <c r="F111" s="60">
        <v>35</v>
      </c>
      <c r="G111" s="60">
        <v>41.7</v>
      </c>
      <c r="H111" s="81">
        <v>40</v>
      </c>
      <c r="I111" s="82">
        <v>35</v>
      </c>
      <c r="J111" s="83">
        <v>40</v>
      </c>
    </row>
    <row r="112" spans="1:10" ht="12.75" customHeight="1" hidden="1">
      <c r="A112" s="84">
        <v>6171</v>
      </c>
      <c r="B112" s="57">
        <v>5361</v>
      </c>
      <c r="C112" s="58" t="s">
        <v>96</v>
      </c>
      <c r="D112" s="80" t="s">
        <v>12</v>
      </c>
      <c r="E112" s="60">
        <v>3</v>
      </c>
      <c r="F112" s="60">
        <v>3.5</v>
      </c>
      <c r="G112" s="60">
        <v>3.5</v>
      </c>
      <c r="H112" s="81">
        <v>5</v>
      </c>
      <c r="I112" s="82">
        <v>3</v>
      </c>
      <c r="J112" s="83">
        <v>5</v>
      </c>
    </row>
    <row r="113" spans="1:10" ht="12.75" customHeight="1" hidden="1">
      <c r="A113" s="84">
        <v>6171</v>
      </c>
      <c r="B113" s="57">
        <v>5424</v>
      </c>
      <c r="C113" s="58" t="s">
        <v>53</v>
      </c>
      <c r="D113" s="80" t="s">
        <v>12</v>
      </c>
      <c r="E113" s="60"/>
      <c r="F113" s="60"/>
      <c r="G113" s="60"/>
      <c r="H113" s="81"/>
      <c r="I113" s="82"/>
      <c r="J113" s="83">
        <v>50</v>
      </c>
    </row>
    <row r="114" spans="1:10" ht="12.75" customHeight="1">
      <c r="A114" s="78">
        <v>6171</v>
      </c>
      <c r="B114" s="57"/>
      <c r="C114" s="79" t="s">
        <v>97</v>
      </c>
      <c r="D114" s="80" t="s">
        <v>12</v>
      </c>
      <c r="E114" s="60"/>
      <c r="F114" s="60"/>
      <c r="G114" s="60"/>
      <c r="H114" s="81">
        <f>SUM(H89:H113)</f>
        <v>4622</v>
      </c>
      <c r="I114" s="82">
        <f>SUM(I89:I113)</f>
        <v>4779</v>
      </c>
      <c r="J114" s="83">
        <f>SUM(J89:J113)</f>
        <v>4829</v>
      </c>
    </row>
    <row r="115" spans="1:10" ht="12.75" customHeight="1" hidden="1">
      <c r="A115" s="84">
        <v>6310</v>
      </c>
      <c r="B115" s="57">
        <v>5163</v>
      </c>
      <c r="C115" s="58" t="s">
        <v>49</v>
      </c>
      <c r="D115" s="80" t="s">
        <v>21</v>
      </c>
      <c r="E115" s="60">
        <v>12.8</v>
      </c>
      <c r="F115" s="60">
        <v>18</v>
      </c>
      <c r="G115" s="60">
        <v>18</v>
      </c>
      <c r="H115" s="81">
        <v>15</v>
      </c>
      <c r="I115" s="82">
        <v>18</v>
      </c>
      <c r="J115" s="83">
        <v>15</v>
      </c>
    </row>
    <row r="116" spans="1:10" ht="12.75" customHeight="1">
      <c r="A116" s="78">
        <v>6310</v>
      </c>
      <c r="B116" s="57"/>
      <c r="C116" s="79" t="s">
        <v>98</v>
      </c>
      <c r="D116" s="80" t="s">
        <v>21</v>
      </c>
      <c r="E116" s="60"/>
      <c r="F116" s="60"/>
      <c r="G116" s="60"/>
      <c r="H116" s="81">
        <f>SUM(H115)</f>
        <v>15</v>
      </c>
      <c r="I116" s="82">
        <f>SUM(I115)</f>
        <v>18</v>
      </c>
      <c r="J116" s="83">
        <f>SUM(J115)</f>
        <v>15</v>
      </c>
    </row>
    <row r="117" spans="1:10" ht="12.75" customHeight="1" hidden="1">
      <c r="A117" s="84">
        <v>6330</v>
      </c>
      <c r="B117" s="57">
        <v>5342</v>
      </c>
      <c r="C117" s="58" t="s">
        <v>99</v>
      </c>
      <c r="D117" s="80" t="s">
        <v>21</v>
      </c>
      <c r="E117" s="60">
        <v>60.9</v>
      </c>
      <c r="F117" s="60"/>
      <c r="G117" s="60">
        <v>65</v>
      </c>
      <c r="H117" s="81">
        <v>78</v>
      </c>
      <c r="I117" s="82">
        <v>80</v>
      </c>
      <c r="J117" s="83">
        <v>78</v>
      </c>
    </row>
    <row r="118" spans="1:10" ht="12.75" customHeight="1" hidden="1">
      <c r="A118" s="84">
        <v>6330</v>
      </c>
      <c r="B118" s="57">
        <v>5345</v>
      </c>
      <c r="C118" s="58" t="s">
        <v>100</v>
      </c>
      <c r="D118" s="80" t="s">
        <v>21</v>
      </c>
      <c r="E118" s="60">
        <v>71.9</v>
      </c>
      <c r="F118" s="89"/>
      <c r="G118" s="61">
        <v>75</v>
      </c>
      <c r="H118" s="81">
        <v>78</v>
      </c>
      <c r="I118" s="82">
        <v>80</v>
      </c>
      <c r="J118" s="83">
        <v>78</v>
      </c>
    </row>
    <row r="119" spans="1:10" ht="12.75" customHeight="1">
      <c r="A119" s="90">
        <v>6330</v>
      </c>
      <c r="B119" s="91"/>
      <c r="C119" s="92" t="s">
        <v>101</v>
      </c>
      <c r="D119" s="93" t="s">
        <v>21</v>
      </c>
      <c r="E119" s="94"/>
      <c r="F119" s="95"/>
      <c r="G119" s="96"/>
      <c r="H119" s="97">
        <f>SUM(H117:H118)</f>
        <v>156</v>
      </c>
      <c r="I119" s="98">
        <f>SUM(I117:I118)</f>
        <v>160</v>
      </c>
      <c r="J119" s="99">
        <f>SUM(J117:J118)</f>
        <v>156</v>
      </c>
    </row>
    <row r="120" spans="1:10" ht="12.75">
      <c r="A120" s="157" t="s">
        <v>102</v>
      </c>
      <c r="B120" s="158"/>
      <c r="C120" s="158"/>
      <c r="D120" s="159"/>
      <c r="E120" s="100">
        <f>SUM(E40:E118)</f>
        <v>10991.969999999998</v>
      </c>
      <c r="F120" s="100">
        <f>SUM(F40:F118)</f>
        <v>8017</v>
      </c>
      <c r="G120" s="100">
        <f>SUM(G40:G118)</f>
        <v>10059.7</v>
      </c>
      <c r="H120" s="100">
        <f>H53+H55+H57+H59+H63+H65+H67+H69+H74+H83+H88+H114+H116+H119</f>
        <v>10062</v>
      </c>
      <c r="I120" s="101">
        <f>I53+I55+I57+I59+I63+I65+I67+I69+I74+I83+I88+I114+I116+I119</f>
        <v>10740</v>
      </c>
      <c r="J120" s="102">
        <f>J53+J55+J57+J59+J63+J65+J67+J69+J74+J83+J88+J114+J116+J119</f>
        <v>11267</v>
      </c>
    </row>
    <row r="121" spans="1:10" ht="12.75" hidden="1">
      <c r="A121" s="103">
        <v>2212</v>
      </c>
      <c r="B121" s="104">
        <v>6121</v>
      </c>
      <c r="C121" s="105" t="s">
        <v>103</v>
      </c>
      <c r="D121" s="106" t="s">
        <v>41</v>
      </c>
      <c r="E121" s="73">
        <v>1242.1</v>
      </c>
      <c r="F121" s="73">
        <v>8000</v>
      </c>
      <c r="G121" s="73">
        <v>4200</v>
      </c>
      <c r="H121" s="74"/>
      <c r="I121" s="75"/>
      <c r="J121" s="107">
        <v>1500</v>
      </c>
    </row>
    <row r="122" spans="1:10" ht="12.75" hidden="1">
      <c r="A122" s="69">
        <v>2212</v>
      </c>
      <c r="B122" s="70">
        <v>6122</v>
      </c>
      <c r="C122" s="105" t="s">
        <v>104</v>
      </c>
      <c r="D122" s="108" t="s">
        <v>41</v>
      </c>
      <c r="E122" s="73"/>
      <c r="F122" s="73"/>
      <c r="G122" s="73"/>
      <c r="H122" s="74"/>
      <c r="I122" s="75"/>
      <c r="J122" s="107"/>
    </row>
    <row r="123" spans="1:10" ht="12.75">
      <c r="A123" s="160" t="s">
        <v>105</v>
      </c>
      <c r="B123" s="161"/>
      <c r="C123" s="161"/>
      <c r="D123" s="162"/>
      <c r="E123" s="109">
        <f>SUM(E121:E122)</f>
        <v>1242.1</v>
      </c>
      <c r="F123" s="109">
        <f>SUM(F121:F122)</f>
        <v>8000</v>
      </c>
      <c r="G123" s="109">
        <f>SUM(G121:G122)</f>
        <v>4200</v>
      </c>
      <c r="H123" s="109"/>
      <c r="I123" s="110" t="e">
        <f>#REF!+#REF!+#REF!+#REF!+#REF!+#REF!+#REF!</f>
        <v>#REF!</v>
      </c>
      <c r="J123" s="111">
        <v>0</v>
      </c>
    </row>
    <row r="124" spans="1:10" ht="16.5" thickBot="1">
      <c r="A124" s="163" t="s">
        <v>106</v>
      </c>
      <c r="B124" s="164"/>
      <c r="C124" s="164"/>
      <c r="D124" s="165"/>
      <c r="E124" s="112">
        <f>(E120+E123)</f>
        <v>12234.069999999998</v>
      </c>
      <c r="F124" s="112">
        <f>(F120+F123)</f>
        <v>16017</v>
      </c>
      <c r="G124" s="112">
        <f>(G120+G123)</f>
        <v>14259.7</v>
      </c>
      <c r="H124" s="112">
        <f>SUM(H120,H123)</f>
        <v>10062</v>
      </c>
      <c r="I124" s="113" t="e">
        <f>SUM(I120,I123)</f>
        <v>#REF!</v>
      </c>
      <c r="J124" s="114">
        <f>SUM(J120+J123)</f>
        <v>11267</v>
      </c>
    </row>
    <row r="127" spans="1:11" ht="15">
      <c r="A127" s="118" t="s">
        <v>107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</row>
    <row r="128" spans="1:11" ht="15">
      <c r="A128" s="166" t="s">
        <v>108</v>
      </c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</row>
    <row r="129" spans="1:11" ht="15">
      <c r="A129" s="166" t="s">
        <v>109</v>
      </c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</row>
    <row r="130" spans="1:11" ht="15">
      <c r="A130" s="166" t="s">
        <v>110</v>
      </c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</row>
    <row r="131" spans="1:11" ht="15">
      <c r="A131" s="166" t="s">
        <v>111</v>
      </c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</row>
    <row r="132" spans="1:11" ht="15">
      <c r="A132" s="166" t="s">
        <v>112</v>
      </c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</row>
    <row r="133" spans="1:10" ht="12.75">
      <c r="A133" s="115"/>
      <c r="B133" s="115"/>
      <c r="C133" s="115"/>
      <c r="D133" s="116"/>
      <c r="E133" s="115"/>
      <c r="F133" s="115"/>
      <c r="G133" s="115"/>
      <c r="H133" s="115"/>
      <c r="I133" s="115"/>
      <c r="J133" s="115"/>
    </row>
    <row r="134" spans="1:10" ht="12.75">
      <c r="A134" s="115"/>
      <c r="B134" s="115"/>
      <c r="C134" s="115"/>
      <c r="D134" s="117"/>
      <c r="E134" s="115"/>
      <c r="F134" s="115"/>
      <c r="G134" s="115"/>
      <c r="H134" s="115"/>
      <c r="I134" s="115"/>
      <c r="J134" s="115"/>
    </row>
    <row r="135" spans="1:10" ht="12.75">
      <c r="A135" s="115"/>
      <c r="B135" s="115"/>
      <c r="C135" s="115"/>
      <c r="D135" s="117"/>
      <c r="E135" s="115"/>
      <c r="F135" s="115"/>
      <c r="G135" s="115"/>
      <c r="H135" s="115"/>
      <c r="I135" s="115"/>
      <c r="J135" s="115"/>
    </row>
    <row r="136" spans="1:10" ht="12.75">
      <c r="A136" s="115"/>
      <c r="B136" s="115"/>
      <c r="C136" s="115"/>
      <c r="D136" s="117"/>
      <c r="E136" s="115"/>
      <c r="F136" s="115"/>
      <c r="G136" s="115"/>
      <c r="H136" s="115"/>
      <c r="I136" s="115"/>
      <c r="J136" s="115"/>
    </row>
    <row r="137" spans="1:10" ht="12.75">
      <c r="A137" s="115"/>
      <c r="B137" s="115"/>
      <c r="C137" s="115"/>
      <c r="D137" s="117"/>
      <c r="E137" s="115"/>
      <c r="F137" s="115"/>
      <c r="G137" s="115"/>
      <c r="H137" s="115"/>
      <c r="I137" s="115"/>
      <c r="J137" s="115"/>
    </row>
    <row r="138" spans="1:10" ht="12.75">
      <c r="A138" s="115"/>
      <c r="B138" s="115"/>
      <c r="C138" s="115"/>
      <c r="D138" s="117"/>
      <c r="E138" s="115"/>
      <c r="F138" s="115"/>
      <c r="G138" s="115"/>
      <c r="H138" s="115"/>
      <c r="I138" s="115"/>
      <c r="J138" s="115"/>
    </row>
    <row r="139" spans="1:10" ht="12.75">
      <c r="A139" s="115"/>
      <c r="B139" s="115"/>
      <c r="C139" s="115"/>
      <c r="D139" s="117"/>
      <c r="E139" s="115"/>
      <c r="F139" s="115"/>
      <c r="G139" s="115"/>
      <c r="H139" s="115"/>
      <c r="I139" s="115"/>
      <c r="J139" s="115"/>
    </row>
    <row r="140" spans="1:10" ht="12.75">
      <c r="A140" s="115"/>
      <c r="B140" s="115"/>
      <c r="C140" s="115"/>
      <c r="D140" s="117"/>
      <c r="E140" s="115"/>
      <c r="F140" s="115"/>
      <c r="G140" s="115"/>
      <c r="H140" s="115"/>
      <c r="I140" s="115"/>
      <c r="J140" s="115"/>
    </row>
    <row r="141" spans="1:10" ht="12.75">
      <c r="A141" s="115"/>
      <c r="B141" s="115"/>
      <c r="C141" s="115"/>
      <c r="D141" s="117"/>
      <c r="E141" s="115"/>
      <c r="F141" s="115"/>
      <c r="G141" s="115"/>
      <c r="H141" s="115"/>
      <c r="I141" s="115"/>
      <c r="J141" s="115"/>
    </row>
    <row r="142" spans="1:10" ht="12.75">
      <c r="A142" s="115"/>
      <c r="B142" s="115"/>
      <c r="C142" s="115"/>
      <c r="D142" s="117"/>
      <c r="E142" s="115"/>
      <c r="F142" s="115"/>
      <c r="G142" s="115"/>
      <c r="H142" s="115"/>
      <c r="I142" s="115"/>
      <c r="J142" s="115"/>
    </row>
    <row r="143" spans="1:10" ht="12.75">
      <c r="A143" s="115"/>
      <c r="B143" s="115"/>
      <c r="C143" s="115"/>
      <c r="D143" s="117"/>
      <c r="E143" s="115"/>
      <c r="F143" s="115"/>
      <c r="G143" s="115"/>
      <c r="H143" s="115"/>
      <c r="I143" s="115"/>
      <c r="J143" s="115"/>
    </row>
    <row r="144" spans="1:10" ht="12.75">
      <c r="A144" s="115"/>
      <c r="B144" s="115"/>
      <c r="C144" s="115"/>
      <c r="D144" s="117"/>
      <c r="E144" s="115"/>
      <c r="F144" s="115"/>
      <c r="G144" s="115"/>
      <c r="H144" s="115"/>
      <c r="I144" s="115"/>
      <c r="J144" s="115"/>
    </row>
    <row r="145" spans="1:10" ht="12.75">
      <c r="A145" s="115"/>
      <c r="B145" s="115"/>
      <c r="C145" s="115"/>
      <c r="D145" s="117"/>
      <c r="E145" s="115"/>
      <c r="F145" s="115"/>
      <c r="G145" s="115"/>
      <c r="H145" s="115"/>
      <c r="I145" s="115"/>
      <c r="J145" s="115"/>
    </row>
    <row r="146" spans="1:10" ht="12.75">
      <c r="A146" s="115"/>
      <c r="B146" s="115"/>
      <c r="C146" s="115"/>
      <c r="D146" s="117"/>
      <c r="E146" s="115"/>
      <c r="F146" s="115"/>
      <c r="G146" s="115"/>
      <c r="H146" s="115"/>
      <c r="I146" s="115"/>
      <c r="J146" s="115"/>
    </row>
    <row r="147" spans="1:10" ht="12.75">
      <c r="A147" s="115"/>
      <c r="B147" s="115"/>
      <c r="C147" s="115"/>
      <c r="D147" s="117"/>
      <c r="E147" s="115"/>
      <c r="F147" s="115"/>
      <c r="G147" s="115"/>
      <c r="H147" s="115"/>
      <c r="I147" s="115"/>
      <c r="J147" s="115"/>
    </row>
    <row r="148" spans="1:10" ht="12.75">
      <c r="A148" s="115"/>
      <c r="B148" s="115"/>
      <c r="C148" s="115"/>
      <c r="D148" s="117"/>
      <c r="E148" s="115"/>
      <c r="F148" s="115"/>
      <c r="G148" s="115"/>
      <c r="H148" s="115"/>
      <c r="I148" s="115"/>
      <c r="J148" s="115"/>
    </row>
    <row r="149" spans="1:10" ht="12.75">
      <c r="A149" s="115"/>
      <c r="B149" s="115"/>
      <c r="C149" s="115"/>
      <c r="D149" s="117"/>
      <c r="E149" s="115"/>
      <c r="F149" s="115"/>
      <c r="G149" s="115"/>
      <c r="H149" s="115"/>
      <c r="I149" s="115"/>
      <c r="J149" s="115"/>
    </row>
    <row r="150" spans="1:10" ht="12.75">
      <c r="A150" s="115"/>
      <c r="B150" s="115"/>
      <c r="C150" s="115"/>
      <c r="D150" s="117"/>
      <c r="E150" s="115"/>
      <c r="F150" s="115"/>
      <c r="G150" s="115"/>
      <c r="H150" s="115"/>
      <c r="I150" s="115"/>
      <c r="J150" s="115"/>
    </row>
    <row r="151" spans="1:10" ht="12.75">
      <c r="A151" s="115"/>
      <c r="B151" s="115"/>
      <c r="C151" s="115"/>
      <c r="D151" s="117"/>
      <c r="E151" s="115"/>
      <c r="F151" s="115"/>
      <c r="G151" s="115"/>
      <c r="H151" s="115"/>
      <c r="I151" s="115"/>
      <c r="J151" s="115"/>
    </row>
    <row r="152" spans="1:10" ht="12.75">
      <c r="A152" s="115"/>
      <c r="B152" s="115"/>
      <c r="C152" s="115"/>
      <c r="D152" s="117"/>
      <c r="E152" s="115"/>
      <c r="F152" s="115"/>
      <c r="G152" s="115"/>
      <c r="H152" s="115"/>
      <c r="I152" s="115"/>
      <c r="J152" s="115"/>
    </row>
    <row r="153" spans="1:10" ht="12.75">
      <c r="A153" s="115"/>
      <c r="B153" s="115"/>
      <c r="C153" s="115"/>
      <c r="D153" s="117"/>
      <c r="E153" s="115"/>
      <c r="F153" s="115"/>
      <c r="G153" s="115"/>
      <c r="H153" s="115"/>
      <c r="I153" s="115"/>
      <c r="J153" s="115"/>
    </row>
    <row r="154" spans="1:10" ht="12.75">
      <c r="A154" s="115"/>
      <c r="B154" s="115"/>
      <c r="C154" s="115"/>
      <c r="D154" s="117"/>
      <c r="E154" s="115"/>
      <c r="F154" s="115"/>
      <c r="G154" s="115"/>
      <c r="H154" s="115"/>
      <c r="I154" s="115"/>
      <c r="J154" s="115"/>
    </row>
    <row r="155" spans="1:10" ht="12.75">
      <c r="A155" s="115"/>
      <c r="B155" s="115"/>
      <c r="C155" s="115"/>
      <c r="D155" s="117"/>
      <c r="E155" s="115"/>
      <c r="F155" s="115"/>
      <c r="G155" s="115"/>
      <c r="H155" s="115"/>
      <c r="I155" s="115"/>
      <c r="J155" s="115"/>
    </row>
    <row r="156" spans="1:10" ht="12.75">
      <c r="A156" s="115"/>
      <c r="B156" s="115"/>
      <c r="C156" s="115"/>
      <c r="D156" s="117"/>
      <c r="E156" s="115"/>
      <c r="F156" s="115"/>
      <c r="G156" s="115"/>
      <c r="H156" s="115"/>
      <c r="I156" s="115"/>
      <c r="J156" s="115"/>
    </row>
    <row r="157" spans="1:10" ht="12.75">
      <c r="A157" s="115"/>
      <c r="B157" s="115"/>
      <c r="C157" s="115"/>
      <c r="D157" s="117"/>
      <c r="E157" s="115"/>
      <c r="F157" s="115"/>
      <c r="G157" s="115"/>
      <c r="H157" s="115"/>
      <c r="I157" s="115"/>
      <c r="J157" s="115"/>
    </row>
    <row r="158" spans="1:10" ht="12.75">
      <c r="A158" s="115"/>
      <c r="B158" s="115"/>
      <c r="C158" s="115"/>
      <c r="D158" s="117"/>
      <c r="E158" s="115"/>
      <c r="F158" s="115"/>
      <c r="G158" s="115"/>
      <c r="H158" s="115"/>
      <c r="I158" s="115"/>
      <c r="J158" s="115"/>
    </row>
    <row r="159" spans="1:10" ht="12.75">
      <c r="A159" s="115"/>
      <c r="B159" s="115"/>
      <c r="C159" s="115"/>
      <c r="D159" s="117"/>
      <c r="E159" s="115"/>
      <c r="F159" s="115"/>
      <c r="G159" s="115"/>
      <c r="H159" s="115"/>
      <c r="I159" s="115"/>
      <c r="J159" s="115"/>
    </row>
    <row r="160" spans="1:10" ht="12.75">
      <c r="A160" s="115"/>
      <c r="B160" s="115"/>
      <c r="C160" s="115"/>
      <c r="D160" s="117"/>
      <c r="E160" s="115"/>
      <c r="F160" s="115"/>
      <c r="G160" s="115"/>
      <c r="H160" s="115"/>
      <c r="I160" s="115"/>
      <c r="J160" s="115"/>
    </row>
    <row r="161" spans="1:10" ht="12.75">
      <c r="A161" s="115"/>
      <c r="B161" s="115"/>
      <c r="C161" s="115"/>
      <c r="D161" s="117"/>
      <c r="E161" s="115"/>
      <c r="F161" s="115"/>
      <c r="G161" s="115"/>
      <c r="H161" s="115"/>
      <c r="I161" s="115"/>
      <c r="J161" s="115"/>
    </row>
    <row r="162" spans="1:10" ht="12.75">
      <c r="A162" s="115"/>
      <c r="B162" s="115"/>
      <c r="C162" s="115"/>
      <c r="D162" s="117"/>
      <c r="E162" s="115"/>
      <c r="F162" s="115"/>
      <c r="G162" s="115"/>
      <c r="H162" s="115"/>
      <c r="I162" s="115"/>
      <c r="J162" s="115"/>
    </row>
    <row r="163" spans="1:10" ht="12.75">
      <c r="A163" s="115"/>
      <c r="B163" s="115"/>
      <c r="C163" s="115"/>
      <c r="D163" s="117"/>
      <c r="E163" s="115"/>
      <c r="F163" s="115"/>
      <c r="G163" s="115"/>
      <c r="H163" s="115"/>
      <c r="I163" s="115"/>
      <c r="J163" s="115"/>
    </row>
    <row r="164" spans="1:10" ht="12.75">
      <c r="A164" s="115"/>
      <c r="B164" s="115"/>
      <c r="C164" s="115"/>
      <c r="D164" s="117"/>
      <c r="E164" s="115"/>
      <c r="F164" s="115"/>
      <c r="G164" s="115"/>
      <c r="H164" s="115"/>
      <c r="I164" s="115"/>
      <c r="J164" s="115"/>
    </row>
    <row r="165" spans="1:10" ht="12.75">
      <c r="A165" s="115"/>
      <c r="B165" s="115"/>
      <c r="C165" s="115"/>
      <c r="D165" s="117"/>
      <c r="E165" s="115"/>
      <c r="F165" s="115"/>
      <c r="G165" s="115"/>
      <c r="H165" s="115"/>
      <c r="I165" s="115"/>
      <c r="J165" s="115"/>
    </row>
    <row r="166" spans="1:10" ht="12.75">
      <c r="A166" s="115"/>
      <c r="B166" s="115"/>
      <c r="C166" s="115"/>
      <c r="D166" s="117"/>
      <c r="E166" s="115"/>
      <c r="F166" s="115"/>
      <c r="G166" s="115"/>
      <c r="H166" s="115"/>
      <c r="I166" s="115"/>
      <c r="J166" s="115"/>
    </row>
    <row r="167" spans="1:10" ht="12.75">
      <c r="A167" s="115"/>
      <c r="B167" s="115"/>
      <c r="C167" s="115"/>
      <c r="D167" s="117"/>
      <c r="E167" s="115"/>
      <c r="F167" s="115"/>
      <c r="G167" s="115"/>
      <c r="H167" s="115"/>
      <c r="I167" s="115"/>
      <c r="J167" s="115"/>
    </row>
    <row r="168" spans="1:10" ht="12.75">
      <c r="A168" s="115"/>
      <c r="B168" s="115"/>
      <c r="C168" s="115"/>
      <c r="D168" s="117"/>
      <c r="E168" s="115"/>
      <c r="F168" s="115"/>
      <c r="G168" s="115"/>
      <c r="H168" s="115"/>
      <c r="I168" s="115"/>
      <c r="J168" s="115"/>
    </row>
    <row r="169" spans="1:10" ht="12.75">
      <c r="A169" s="115"/>
      <c r="B169" s="115"/>
      <c r="C169" s="115"/>
      <c r="D169" s="117"/>
      <c r="E169" s="115"/>
      <c r="F169" s="115"/>
      <c r="G169" s="115"/>
      <c r="H169" s="115"/>
      <c r="I169" s="115"/>
      <c r="J169" s="115"/>
    </row>
    <row r="170" spans="1:10" ht="12.75">
      <c r="A170" s="115"/>
      <c r="B170" s="115"/>
      <c r="C170" s="115"/>
      <c r="D170" s="117"/>
      <c r="E170" s="115"/>
      <c r="F170" s="115"/>
      <c r="G170" s="115"/>
      <c r="H170" s="115"/>
      <c r="I170" s="115"/>
      <c r="J170" s="115"/>
    </row>
    <row r="171" spans="1:10" ht="12.75">
      <c r="A171" s="115"/>
      <c r="B171" s="115"/>
      <c r="C171" s="115"/>
      <c r="D171" s="117"/>
      <c r="E171" s="115"/>
      <c r="F171" s="115"/>
      <c r="G171" s="115"/>
      <c r="H171" s="115"/>
      <c r="I171" s="115"/>
      <c r="J171" s="115"/>
    </row>
    <row r="172" spans="1:10" ht="12.75">
      <c r="A172" s="115"/>
      <c r="B172" s="115"/>
      <c r="C172" s="115"/>
      <c r="D172" s="117"/>
      <c r="E172" s="115"/>
      <c r="F172" s="115"/>
      <c r="G172" s="115"/>
      <c r="H172" s="115"/>
      <c r="I172" s="115"/>
      <c r="J172" s="115"/>
    </row>
    <row r="173" spans="1:10" ht="12.75">
      <c r="A173" s="115"/>
      <c r="B173" s="115"/>
      <c r="C173" s="115"/>
      <c r="D173" s="117"/>
      <c r="E173" s="115"/>
      <c r="F173" s="115"/>
      <c r="G173" s="115"/>
      <c r="H173" s="115"/>
      <c r="I173" s="115"/>
      <c r="J173" s="115"/>
    </row>
    <row r="174" spans="1:10" ht="12.75">
      <c r="A174" s="115"/>
      <c r="B174" s="115"/>
      <c r="C174" s="115"/>
      <c r="D174" s="117"/>
      <c r="E174" s="115"/>
      <c r="F174" s="115"/>
      <c r="G174" s="115"/>
      <c r="H174" s="115"/>
      <c r="I174" s="115"/>
      <c r="J174" s="115"/>
    </row>
    <row r="175" spans="1:10" ht="12.75">
      <c r="A175" s="115"/>
      <c r="B175" s="115"/>
      <c r="C175" s="115"/>
      <c r="D175" s="117"/>
      <c r="E175" s="115"/>
      <c r="F175" s="115"/>
      <c r="G175" s="115"/>
      <c r="H175" s="115"/>
      <c r="I175" s="115"/>
      <c r="J175" s="115"/>
    </row>
    <row r="176" spans="1:10" ht="12.75">
      <c r="A176" s="115"/>
      <c r="B176" s="115"/>
      <c r="C176" s="115"/>
      <c r="D176" s="117"/>
      <c r="E176" s="115"/>
      <c r="F176" s="115"/>
      <c r="G176" s="115"/>
      <c r="H176" s="115"/>
      <c r="I176" s="115"/>
      <c r="J176" s="115"/>
    </row>
    <row r="177" spans="1:10" ht="12.75">
      <c r="A177" s="115"/>
      <c r="B177" s="115"/>
      <c r="C177" s="115"/>
      <c r="D177" s="117"/>
      <c r="E177" s="115"/>
      <c r="F177" s="115"/>
      <c r="G177" s="115"/>
      <c r="H177" s="115"/>
      <c r="I177" s="115"/>
      <c r="J177" s="115"/>
    </row>
    <row r="178" spans="1:10" ht="12.75">
      <c r="A178" s="115"/>
      <c r="B178" s="115"/>
      <c r="C178" s="115"/>
      <c r="D178" s="117"/>
      <c r="E178" s="115"/>
      <c r="F178" s="115"/>
      <c r="G178" s="115"/>
      <c r="H178" s="115"/>
      <c r="I178" s="115"/>
      <c r="J178" s="115"/>
    </row>
    <row r="179" spans="1:10" ht="12.75">
      <c r="A179" s="115"/>
      <c r="B179" s="115"/>
      <c r="C179" s="115"/>
      <c r="D179" s="117"/>
      <c r="E179" s="115"/>
      <c r="F179" s="115"/>
      <c r="G179" s="115"/>
      <c r="H179" s="115"/>
      <c r="I179" s="115"/>
      <c r="J179" s="115"/>
    </row>
    <row r="180" spans="1:10" ht="12.75">
      <c r="A180" s="115"/>
      <c r="B180" s="115"/>
      <c r="C180" s="115"/>
      <c r="D180" s="117"/>
      <c r="E180" s="115"/>
      <c r="F180" s="115"/>
      <c r="G180" s="115"/>
      <c r="H180" s="115"/>
      <c r="I180" s="115"/>
      <c r="J180" s="115"/>
    </row>
    <row r="181" spans="1:10" ht="12.75">
      <c r="A181" s="115"/>
      <c r="B181" s="115"/>
      <c r="C181" s="115"/>
      <c r="D181" s="117"/>
      <c r="E181" s="115"/>
      <c r="F181" s="115"/>
      <c r="G181" s="115"/>
      <c r="H181" s="115"/>
      <c r="I181" s="115"/>
      <c r="J181" s="115"/>
    </row>
    <row r="182" spans="1:10" ht="12.75">
      <c r="A182" s="115"/>
      <c r="B182" s="115"/>
      <c r="C182" s="115"/>
      <c r="D182" s="117"/>
      <c r="E182" s="115"/>
      <c r="F182" s="115"/>
      <c r="G182" s="115"/>
      <c r="H182" s="115"/>
      <c r="I182" s="115"/>
      <c r="J182" s="115"/>
    </row>
    <row r="183" spans="1:10" ht="12.75">
      <c r="A183" s="115"/>
      <c r="B183" s="115"/>
      <c r="C183" s="115"/>
      <c r="D183" s="117"/>
      <c r="E183" s="115"/>
      <c r="F183" s="115"/>
      <c r="G183" s="115"/>
      <c r="H183" s="115"/>
      <c r="I183" s="115"/>
      <c r="J183" s="115"/>
    </row>
    <row r="184" spans="1:10" ht="12.75">
      <c r="A184" s="115"/>
      <c r="B184" s="115"/>
      <c r="C184" s="115"/>
      <c r="D184" s="117"/>
      <c r="E184" s="115"/>
      <c r="F184" s="115"/>
      <c r="G184" s="115"/>
      <c r="H184" s="115"/>
      <c r="I184" s="115"/>
      <c r="J184" s="115"/>
    </row>
    <row r="185" spans="1:10" ht="12.75">
      <c r="A185" s="115"/>
      <c r="B185" s="115"/>
      <c r="C185" s="115"/>
      <c r="D185" s="117"/>
      <c r="E185" s="115"/>
      <c r="F185" s="115"/>
      <c r="G185" s="115"/>
      <c r="H185" s="115"/>
      <c r="I185" s="115"/>
      <c r="J185" s="115"/>
    </row>
    <row r="186" spans="1:10" ht="12.75">
      <c r="A186" s="115"/>
      <c r="B186" s="115"/>
      <c r="C186" s="115"/>
      <c r="D186" s="117"/>
      <c r="E186" s="115"/>
      <c r="F186" s="115"/>
      <c r="G186" s="115"/>
      <c r="H186" s="115"/>
      <c r="I186" s="115"/>
      <c r="J186" s="115"/>
    </row>
    <row r="187" spans="1:10" ht="12.75">
      <c r="A187" s="115"/>
      <c r="B187" s="115"/>
      <c r="C187" s="115"/>
      <c r="D187" s="117"/>
      <c r="E187" s="115"/>
      <c r="F187" s="115"/>
      <c r="G187" s="115"/>
      <c r="H187" s="115"/>
      <c r="I187" s="115"/>
      <c r="J187" s="115"/>
    </row>
    <row r="188" spans="1:10" ht="12.75">
      <c r="A188" s="115"/>
      <c r="B188" s="115"/>
      <c r="C188" s="115"/>
      <c r="D188" s="117"/>
      <c r="E188" s="115"/>
      <c r="F188" s="115"/>
      <c r="G188" s="115"/>
      <c r="H188" s="115"/>
      <c r="I188" s="115"/>
      <c r="J188" s="115"/>
    </row>
    <row r="189" spans="1:10" ht="12.75">
      <c r="A189" s="115"/>
      <c r="B189" s="115"/>
      <c r="C189" s="115"/>
      <c r="D189" s="117"/>
      <c r="E189" s="115"/>
      <c r="F189" s="115"/>
      <c r="G189" s="115"/>
      <c r="H189" s="115"/>
      <c r="I189" s="115"/>
      <c r="J189" s="115"/>
    </row>
    <row r="190" spans="1:10" ht="12.75">
      <c r="A190" s="115"/>
      <c r="B190" s="115"/>
      <c r="C190" s="115"/>
      <c r="D190" s="117"/>
      <c r="E190" s="115"/>
      <c r="F190" s="115"/>
      <c r="G190" s="115"/>
      <c r="H190" s="115"/>
      <c r="I190" s="115"/>
      <c r="J190" s="115"/>
    </row>
    <row r="191" spans="1:10" ht="12.75">
      <c r="A191" s="115"/>
      <c r="B191" s="115"/>
      <c r="C191" s="115"/>
      <c r="D191" s="117"/>
      <c r="E191" s="115"/>
      <c r="F191" s="115"/>
      <c r="G191" s="115"/>
      <c r="H191" s="115"/>
      <c r="I191" s="115"/>
      <c r="J191" s="115"/>
    </row>
    <row r="192" spans="1:10" ht="12.75">
      <c r="A192" s="115"/>
      <c r="B192" s="115"/>
      <c r="C192" s="115"/>
      <c r="D192" s="117"/>
      <c r="E192" s="115"/>
      <c r="F192" s="115"/>
      <c r="G192" s="115"/>
      <c r="H192" s="115"/>
      <c r="I192" s="115"/>
      <c r="J192" s="115"/>
    </row>
    <row r="193" spans="1:10" ht="12.75">
      <c r="A193" s="115"/>
      <c r="B193" s="115"/>
      <c r="C193" s="115"/>
      <c r="D193" s="117"/>
      <c r="E193" s="115"/>
      <c r="F193" s="115"/>
      <c r="G193" s="115"/>
      <c r="H193" s="115"/>
      <c r="I193" s="115"/>
      <c r="J193" s="115"/>
    </row>
    <row r="194" spans="1:10" ht="12.75">
      <c r="A194" s="115"/>
      <c r="B194" s="115"/>
      <c r="C194" s="115"/>
      <c r="D194" s="117"/>
      <c r="E194" s="115"/>
      <c r="F194" s="115"/>
      <c r="G194" s="115"/>
      <c r="H194" s="115"/>
      <c r="I194" s="115"/>
      <c r="J194" s="115"/>
    </row>
    <row r="195" spans="1:10" ht="12.75">
      <c r="A195" s="115"/>
      <c r="B195" s="115"/>
      <c r="C195" s="115"/>
      <c r="D195" s="117"/>
      <c r="E195" s="115"/>
      <c r="F195" s="115"/>
      <c r="G195" s="115"/>
      <c r="H195" s="115"/>
      <c r="I195" s="115"/>
      <c r="J195" s="115"/>
    </row>
    <row r="196" spans="1:10" ht="12.75">
      <c r="A196" s="115"/>
      <c r="B196" s="115"/>
      <c r="C196" s="115"/>
      <c r="D196" s="117"/>
      <c r="E196" s="115"/>
      <c r="F196" s="115"/>
      <c r="G196" s="115"/>
      <c r="H196" s="115"/>
      <c r="I196" s="115"/>
      <c r="J196" s="115"/>
    </row>
    <row r="197" spans="1:10" ht="12.75">
      <c r="A197" s="115"/>
      <c r="B197" s="115"/>
      <c r="C197" s="115"/>
      <c r="D197" s="117"/>
      <c r="E197" s="115"/>
      <c r="F197" s="115"/>
      <c r="G197" s="115"/>
      <c r="H197" s="115"/>
      <c r="I197" s="115"/>
      <c r="J197" s="115"/>
    </row>
    <row r="198" spans="1:10" ht="12.75">
      <c r="A198" s="115"/>
      <c r="B198" s="115"/>
      <c r="C198" s="115"/>
      <c r="D198" s="117"/>
      <c r="E198" s="115"/>
      <c r="F198" s="115"/>
      <c r="G198" s="115"/>
      <c r="H198" s="115"/>
      <c r="I198" s="115"/>
      <c r="J198" s="115"/>
    </row>
    <row r="199" spans="1:10" ht="12.75">
      <c r="A199" s="115"/>
      <c r="B199" s="115"/>
      <c r="C199" s="115"/>
      <c r="D199" s="117"/>
      <c r="E199" s="115"/>
      <c r="F199" s="115"/>
      <c r="G199" s="115"/>
      <c r="H199" s="115"/>
      <c r="I199" s="115"/>
      <c r="J199" s="115"/>
    </row>
    <row r="200" spans="1:10" ht="12.75">
      <c r="A200" s="115"/>
      <c r="B200" s="115"/>
      <c r="C200" s="115"/>
      <c r="D200" s="117"/>
      <c r="E200" s="115"/>
      <c r="F200" s="115"/>
      <c r="G200" s="115"/>
      <c r="H200" s="115"/>
      <c r="I200" s="115"/>
      <c r="J200" s="115"/>
    </row>
    <row r="201" spans="1:10" ht="12.75">
      <c r="A201" s="115"/>
      <c r="B201" s="115"/>
      <c r="C201" s="115"/>
      <c r="D201" s="117"/>
      <c r="E201" s="115"/>
      <c r="F201" s="115"/>
      <c r="G201" s="115"/>
      <c r="H201" s="115"/>
      <c r="I201" s="115"/>
      <c r="J201" s="115"/>
    </row>
    <row r="202" spans="1:10" ht="12.75">
      <c r="A202" s="115"/>
      <c r="B202" s="115"/>
      <c r="C202" s="115"/>
      <c r="D202" s="117"/>
      <c r="E202" s="115"/>
      <c r="F202" s="115"/>
      <c r="G202" s="115"/>
      <c r="H202" s="115"/>
      <c r="I202" s="115"/>
      <c r="J202" s="115"/>
    </row>
    <row r="203" spans="1:10" ht="12.75">
      <c r="A203" s="115"/>
      <c r="B203" s="115"/>
      <c r="C203" s="115"/>
      <c r="D203" s="117"/>
      <c r="E203" s="115"/>
      <c r="F203" s="115"/>
      <c r="G203" s="115"/>
      <c r="H203" s="115"/>
      <c r="I203" s="115"/>
      <c r="J203" s="115"/>
    </row>
    <row r="204" spans="1:10" ht="12.75">
      <c r="A204" s="115"/>
      <c r="B204" s="115"/>
      <c r="C204" s="115"/>
      <c r="D204" s="117"/>
      <c r="E204" s="115"/>
      <c r="F204" s="115"/>
      <c r="G204" s="115"/>
      <c r="H204" s="115"/>
      <c r="I204" s="115"/>
      <c r="J204" s="115"/>
    </row>
    <row r="205" spans="1:10" ht="12.75">
      <c r="A205" s="115"/>
      <c r="B205" s="115"/>
      <c r="C205" s="115"/>
      <c r="D205" s="117"/>
      <c r="E205" s="115"/>
      <c r="F205" s="115"/>
      <c r="G205" s="115"/>
      <c r="H205" s="115"/>
      <c r="I205" s="115"/>
      <c r="J205" s="115"/>
    </row>
    <row r="206" spans="1:10" ht="12.75">
      <c r="A206" s="115"/>
      <c r="B206" s="115"/>
      <c r="C206" s="115"/>
      <c r="D206" s="117"/>
      <c r="E206" s="115"/>
      <c r="F206" s="115"/>
      <c r="G206" s="115"/>
      <c r="H206" s="115"/>
      <c r="I206" s="115"/>
      <c r="J206" s="115"/>
    </row>
    <row r="207" spans="1:10" ht="12.75">
      <c r="A207" s="115"/>
      <c r="B207" s="115"/>
      <c r="C207" s="115"/>
      <c r="D207" s="117"/>
      <c r="E207" s="115"/>
      <c r="F207" s="115"/>
      <c r="G207" s="115"/>
      <c r="H207" s="115"/>
      <c r="I207" s="115"/>
      <c r="J207" s="115"/>
    </row>
    <row r="208" spans="1:10" ht="12.75">
      <c r="A208" s="115"/>
      <c r="B208" s="115"/>
      <c r="C208" s="115"/>
      <c r="D208" s="117"/>
      <c r="E208" s="115"/>
      <c r="F208" s="115"/>
      <c r="G208" s="115"/>
      <c r="H208" s="115"/>
      <c r="I208" s="115"/>
      <c r="J208" s="115"/>
    </row>
    <row r="209" spans="1:10" ht="12.75">
      <c r="A209" s="115"/>
      <c r="B209" s="115"/>
      <c r="C209" s="115"/>
      <c r="D209" s="117"/>
      <c r="E209" s="115"/>
      <c r="F209" s="115"/>
      <c r="G209" s="115"/>
      <c r="H209" s="115"/>
      <c r="I209" s="115"/>
      <c r="J209" s="115"/>
    </row>
    <row r="210" spans="1:10" ht="12.75">
      <c r="A210" s="115"/>
      <c r="B210" s="115"/>
      <c r="C210" s="115"/>
      <c r="D210" s="117"/>
      <c r="E210" s="115"/>
      <c r="F210" s="115"/>
      <c r="G210" s="115"/>
      <c r="H210" s="115"/>
      <c r="I210" s="115"/>
      <c r="J210" s="115"/>
    </row>
    <row r="211" spans="1:10" ht="12.75">
      <c r="A211" s="115"/>
      <c r="B211" s="115"/>
      <c r="C211" s="115"/>
      <c r="D211" s="117"/>
      <c r="E211" s="115"/>
      <c r="F211" s="115"/>
      <c r="G211" s="115"/>
      <c r="H211" s="115"/>
      <c r="I211" s="115"/>
      <c r="J211" s="115"/>
    </row>
    <row r="212" spans="1:10" ht="12.75">
      <c r="A212" s="115"/>
      <c r="B212" s="115"/>
      <c r="C212" s="115"/>
      <c r="D212" s="117"/>
      <c r="E212" s="115"/>
      <c r="F212" s="115"/>
      <c r="G212" s="115"/>
      <c r="H212" s="115"/>
      <c r="I212" s="115"/>
      <c r="J212" s="115"/>
    </row>
    <row r="213" spans="1:10" ht="12.75">
      <c r="A213" s="115"/>
      <c r="B213" s="115"/>
      <c r="C213" s="115"/>
      <c r="D213" s="117"/>
      <c r="E213" s="115"/>
      <c r="F213" s="115"/>
      <c r="G213" s="115"/>
      <c r="H213" s="115"/>
      <c r="I213" s="115"/>
      <c r="J213" s="115"/>
    </row>
    <row r="214" spans="1:10" ht="12.75">
      <c r="A214" s="115"/>
      <c r="B214" s="115"/>
      <c r="C214" s="115"/>
      <c r="D214" s="117"/>
      <c r="E214" s="115"/>
      <c r="F214" s="115"/>
      <c r="G214" s="115"/>
      <c r="H214" s="115"/>
      <c r="I214" s="115"/>
      <c r="J214" s="115"/>
    </row>
    <row r="215" spans="1:10" ht="12.75">
      <c r="A215" s="115"/>
      <c r="B215" s="115"/>
      <c r="C215" s="115"/>
      <c r="D215" s="117"/>
      <c r="E215" s="115"/>
      <c r="F215" s="115"/>
      <c r="G215" s="115"/>
      <c r="H215" s="115"/>
      <c r="I215" s="115"/>
      <c r="J215" s="115"/>
    </row>
    <row r="216" spans="1:10" ht="12.75">
      <c r="A216" s="115"/>
      <c r="B216" s="115"/>
      <c r="C216" s="115"/>
      <c r="D216" s="117"/>
      <c r="E216" s="115"/>
      <c r="F216" s="115"/>
      <c r="G216" s="115"/>
      <c r="H216" s="115"/>
      <c r="I216" s="115"/>
      <c r="J216" s="115"/>
    </row>
    <row r="217" spans="1:10" ht="12.75">
      <c r="A217" s="115"/>
      <c r="B217" s="115"/>
      <c r="C217" s="115"/>
      <c r="D217" s="117"/>
      <c r="E217" s="115"/>
      <c r="F217" s="115"/>
      <c r="G217" s="115"/>
      <c r="H217" s="115"/>
      <c r="I217" s="115"/>
      <c r="J217" s="115"/>
    </row>
    <row r="218" spans="1:10" ht="12.75">
      <c r="A218" s="115"/>
      <c r="B218" s="115"/>
      <c r="C218" s="115"/>
      <c r="D218" s="117"/>
      <c r="E218" s="115"/>
      <c r="F218" s="115"/>
      <c r="G218" s="115"/>
      <c r="H218" s="115"/>
      <c r="I218" s="115"/>
      <c r="J218" s="115"/>
    </row>
    <row r="219" spans="1:10" ht="12.75">
      <c r="A219" s="115"/>
      <c r="B219" s="115"/>
      <c r="C219" s="115"/>
      <c r="D219" s="117"/>
      <c r="E219" s="115"/>
      <c r="F219" s="115"/>
      <c r="G219" s="115"/>
      <c r="H219" s="115"/>
      <c r="I219" s="115"/>
      <c r="J219" s="115"/>
    </row>
    <row r="220" spans="1:10" ht="12.75">
      <c r="A220" s="115"/>
      <c r="B220" s="115"/>
      <c r="C220" s="115"/>
      <c r="D220" s="117"/>
      <c r="E220" s="115"/>
      <c r="F220" s="115"/>
      <c r="G220" s="115"/>
      <c r="H220" s="115"/>
      <c r="I220" s="115"/>
      <c r="J220" s="115"/>
    </row>
    <row r="221" spans="1:10" ht="12.75">
      <c r="A221" s="115"/>
      <c r="B221" s="115"/>
      <c r="C221" s="115"/>
      <c r="D221" s="117"/>
      <c r="E221" s="115"/>
      <c r="F221" s="115"/>
      <c r="G221" s="115"/>
      <c r="H221" s="115"/>
      <c r="I221" s="115"/>
      <c r="J221" s="115"/>
    </row>
    <row r="222" spans="1:10" ht="12.75">
      <c r="A222" s="115"/>
      <c r="B222" s="115"/>
      <c r="C222" s="115"/>
      <c r="D222" s="117"/>
      <c r="E222" s="115"/>
      <c r="F222" s="115"/>
      <c r="G222" s="115"/>
      <c r="H222" s="115"/>
      <c r="I222" s="115"/>
      <c r="J222" s="115"/>
    </row>
    <row r="223" spans="1:10" ht="12.75">
      <c r="A223" s="115"/>
      <c r="B223" s="115"/>
      <c r="C223" s="115"/>
      <c r="D223" s="117"/>
      <c r="E223" s="115"/>
      <c r="F223" s="115"/>
      <c r="G223" s="115"/>
      <c r="H223" s="115"/>
      <c r="I223" s="115"/>
      <c r="J223" s="115"/>
    </row>
    <row r="224" spans="1:10" ht="12.75">
      <c r="A224" s="115"/>
      <c r="B224" s="115"/>
      <c r="C224" s="115"/>
      <c r="D224" s="117"/>
      <c r="E224" s="115"/>
      <c r="F224" s="115"/>
      <c r="G224" s="115"/>
      <c r="H224" s="115"/>
      <c r="I224" s="115"/>
      <c r="J224" s="115"/>
    </row>
    <row r="225" spans="1:10" ht="12.75">
      <c r="A225" s="115"/>
      <c r="B225" s="115"/>
      <c r="C225" s="115"/>
      <c r="D225" s="117"/>
      <c r="E225" s="115"/>
      <c r="F225" s="115"/>
      <c r="G225" s="115"/>
      <c r="H225" s="115"/>
      <c r="I225" s="115"/>
      <c r="J225" s="115"/>
    </row>
    <row r="226" spans="1:10" ht="12.75">
      <c r="A226" s="115"/>
      <c r="B226" s="115"/>
      <c r="C226" s="115"/>
      <c r="D226" s="117"/>
      <c r="E226" s="115"/>
      <c r="F226" s="115"/>
      <c r="G226" s="115"/>
      <c r="H226" s="115"/>
      <c r="I226" s="115"/>
      <c r="J226" s="115"/>
    </row>
    <row r="227" spans="1:10" ht="12.75">
      <c r="A227" s="115"/>
      <c r="B227" s="115"/>
      <c r="C227" s="115"/>
      <c r="D227" s="117"/>
      <c r="E227" s="115"/>
      <c r="F227" s="115"/>
      <c r="G227" s="115"/>
      <c r="H227" s="115"/>
      <c r="I227" s="115"/>
      <c r="J227" s="115"/>
    </row>
    <row r="228" spans="1:10" ht="12.75">
      <c r="A228" s="115"/>
      <c r="B228" s="115"/>
      <c r="C228" s="115"/>
      <c r="D228" s="117"/>
      <c r="E228" s="115"/>
      <c r="F228" s="115"/>
      <c r="G228" s="115"/>
      <c r="H228" s="115"/>
      <c r="I228" s="115"/>
      <c r="J228" s="115"/>
    </row>
    <row r="229" spans="1:10" ht="12.75">
      <c r="A229" s="115"/>
      <c r="B229" s="115"/>
      <c r="C229" s="115"/>
      <c r="D229" s="117"/>
      <c r="E229" s="115"/>
      <c r="F229" s="115"/>
      <c r="G229" s="115"/>
      <c r="H229" s="115"/>
      <c r="I229" s="115"/>
      <c r="J229" s="115"/>
    </row>
    <row r="230" spans="1:10" ht="12.75">
      <c r="A230" s="115"/>
      <c r="B230" s="115"/>
      <c r="C230" s="115"/>
      <c r="D230" s="117"/>
      <c r="E230" s="115"/>
      <c r="F230" s="115"/>
      <c r="G230" s="115"/>
      <c r="H230" s="115"/>
      <c r="I230" s="115"/>
      <c r="J230" s="115"/>
    </row>
    <row r="231" spans="1:10" ht="12.75">
      <c r="A231" s="115"/>
      <c r="B231" s="115"/>
      <c r="C231" s="115"/>
      <c r="D231" s="117"/>
      <c r="E231" s="115"/>
      <c r="F231" s="115"/>
      <c r="G231" s="115"/>
      <c r="H231" s="115"/>
      <c r="I231" s="115"/>
      <c r="J231" s="115"/>
    </row>
    <row r="232" spans="1:10" ht="12.75">
      <c r="A232" s="115"/>
      <c r="B232" s="115"/>
      <c r="C232" s="115"/>
      <c r="D232" s="117"/>
      <c r="E232" s="115"/>
      <c r="F232" s="115"/>
      <c r="G232" s="115"/>
      <c r="H232" s="115"/>
      <c r="I232" s="115"/>
      <c r="J232" s="115"/>
    </row>
    <row r="233" spans="1:10" ht="12.75">
      <c r="A233" s="115"/>
      <c r="B233" s="115"/>
      <c r="C233" s="115"/>
      <c r="D233" s="117"/>
      <c r="E233" s="115"/>
      <c r="F233" s="115"/>
      <c r="G233" s="115"/>
      <c r="H233" s="115"/>
      <c r="I233" s="115"/>
      <c r="J233" s="115"/>
    </row>
    <row r="234" spans="1:10" ht="12.75">
      <c r="A234" s="115"/>
      <c r="B234" s="115"/>
      <c r="C234" s="115"/>
      <c r="D234" s="117"/>
      <c r="E234" s="115"/>
      <c r="F234" s="115"/>
      <c r="G234" s="115"/>
      <c r="H234" s="115"/>
      <c r="I234" s="115"/>
      <c r="J234" s="115"/>
    </row>
    <row r="235" spans="1:10" ht="12.75">
      <c r="A235" s="115"/>
      <c r="B235" s="115"/>
      <c r="C235" s="115"/>
      <c r="D235" s="117"/>
      <c r="E235" s="115"/>
      <c r="F235" s="115"/>
      <c r="G235" s="115"/>
      <c r="H235" s="115"/>
      <c r="I235" s="115"/>
      <c r="J235" s="115"/>
    </row>
    <row r="236" spans="1:10" ht="12.75">
      <c r="A236" s="115"/>
      <c r="B236" s="115"/>
      <c r="C236" s="115"/>
      <c r="D236" s="117"/>
      <c r="E236" s="115"/>
      <c r="F236" s="115"/>
      <c r="G236" s="115"/>
      <c r="H236" s="115"/>
      <c r="I236" s="115"/>
      <c r="J236" s="115"/>
    </row>
    <row r="237" spans="1:10" ht="12.75">
      <c r="A237" s="115"/>
      <c r="B237" s="115"/>
      <c r="C237" s="115"/>
      <c r="D237" s="117"/>
      <c r="E237" s="115"/>
      <c r="F237" s="115"/>
      <c r="G237" s="115"/>
      <c r="H237" s="115"/>
      <c r="I237" s="115"/>
      <c r="J237" s="115"/>
    </row>
    <row r="238" spans="1:10" ht="12.75">
      <c r="A238" s="115"/>
      <c r="B238" s="115"/>
      <c r="C238" s="115"/>
      <c r="D238" s="117"/>
      <c r="E238" s="115"/>
      <c r="F238" s="115"/>
      <c r="G238" s="115"/>
      <c r="H238" s="115"/>
      <c r="I238" s="115"/>
      <c r="J238" s="115"/>
    </row>
    <row r="239" spans="1:10" ht="12.75">
      <c r="A239" s="115"/>
      <c r="B239" s="115"/>
      <c r="C239" s="115"/>
      <c r="D239" s="117"/>
      <c r="E239" s="115"/>
      <c r="F239" s="115"/>
      <c r="G239" s="115"/>
      <c r="H239" s="115"/>
      <c r="I239" s="115"/>
      <c r="J239" s="115"/>
    </row>
    <row r="240" spans="1:10" ht="12.75">
      <c r="A240" s="115"/>
      <c r="B240" s="115"/>
      <c r="C240" s="115"/>
      <c r="D240" s="117"/>
      <c r="E240" s="115"/>
      <c r="F240" s="115"/>
      <c r="G240" s="115"/>
      <c r="H240" s="115"/>
      <c r="I240" s="115"/>
      <c r="J240" s="115"/>
    </row>
    <row r="241" spans="1:10" ht="12.75">
      <c r="A241" s="115"/>
      <c r="B241" s="115"/>
      <c r="C241" s="115"/>
      <c r="D241" s="117"/>
      <c r="E241" s="115"/>
      <c r="F241" s="115"/>
      <c r="G241" s="115"/>
      <c r="H241" s="115"/>
      <c r="I241" s="115"/>
      <c r="J241" s="115"/>
    </row>
    <row r="242" spans="1:10" ht="12.75">
      <c r="A242" s="115"/>
      <c r="B242" s="115"/>
      <c r="C242" s="115"/>
      <c r="D242" s="117"/>
      <c r="E242" s="115"/>
      <c r="F242" s="115"/>
      <c r="G242" s="115"/>
      <c r="H242" s="115"/>
      <c r="I242" s="115"/>
      <c r="J242" s="115"/>
    </row>
    <row r="243" spans="1:10" ht="12.75">
      <c r="A243" s="115"/>
      <c r="B243" s="115"/>
      <c r="C243" s="115"/>
      <c r="D243" s="117"/>
      <c r="E243" s="115"/>
      <c r="F243" s="115"/>
      <c r="G243" s="115"/>
      <c r="H243" s="115"/>
      <c r="I243" s="115"/>
      <c r="J243" s="115"/>
    </row>
    <row r="244" spans="1:10" ht="12.75">
      <c r="A244" s="115"/>
      <c r="B244" s="115"/>
      <c r="C244" s="115"/>
      <c r="D244" s="117"/>
      <c r="E244" s="115"/>
      <c r="F244" s="115"/>
      <c r="G244" s="115"/>
      <c r="H244" s="115"/>
      <c r="I244" s="115"/>
      <c r="J244" s="115"/>
    </row>
    <row r="245" spans="1:10" ht="12.75">
      <c r="A245" s="115"/>
      <c r="B245" s="115"/>
      <c r="C245" s="115"/>
      <c r="D245" s="117"/>
      <c r="E245" s="115"/>
      <c r="F245" s="115"/>
      <c r="G245" s="115"/>
      <c r="H245" s="115"/>
      <c r="I245" s="115"/>
      <c r="J245" s="115"/>
    </row>
    <row r="246" spans="1:10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</row>
    <row r="247" spans="1:10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</row>
    <row r="248" spans="1:10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</row>
    <row r="249" spans="1:10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</row>
    <row r="250" spans="1:10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</row>
    <row r="251" spans="1:10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</row>
    <row r="252" spans="1:10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</row>
    <row r="253" spans="1:10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</row>
    <row r="254" spans="1:10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</row>
    <row r="255" spans="1:10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</row>
    <row r="256" spans="1:10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</row>
    <row r="257" spans="1:10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</row>
    <row r="258" spans="1:10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</row>
    <row r="259" spans="1:10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</row>
    <row r="260" spans="1:10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</row>
    <row r="261" spans="1:10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</row>
    <row r="262" spans="1:10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</row>
    <row r="263" spans="1:10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</row>
    <row r="264" spans="1:10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</row>
    <row r="265" spans="1:10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</row>
    <row r="266" spans="1:10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</row>
    <row r="267" spans="1:10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</row>
    <row r="268" spans="1:10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</row>
    <row r="269" spans="1:10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</row>
    <row r="270" spans="1:10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</row>
    <row r="271" spans="1:10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</row>
    <row r="272" spans="1:10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</row>
    <row r="273" spans="1:10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</row>
    <row r="274" spans="1:10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</row>
    <row r="275" spans="1:10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</row>
    <row r="276" spans="1:10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</row>
    <row r="277" spans="1:10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</row>
    <row r="278" spans="1:10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</row>
    <row r="279" spans="1:10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</row>
    <row r="280" spans="1:10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</row>
    <row r="281" spans="1:10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</row>
    <row r="282" spans="1:10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</row>
    <row r="283" spans="1:10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</row>
    <row r="284" spans="1:10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</row>
    <row r="285" spans="1:10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</row>
    <row r="286" spans="1:10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</row>
    <row r="287" spans="1:10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</row>
    <row r="288" spans="1:10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</row>
    <row r="289" spans="1:10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</row>
    <row r="290" spans="1:10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</row>
    <row r="291" spans="1:10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</row>
    <row r="292" spans="1:10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</row>
    <row r="293" spans="1:10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</row>
    <row r="294" spans="1:10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</row>
    <row r="295" spans="1:10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</row>
    <row r="296" spans="1:10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</row>
    <row r="297" spans="1:10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</row>
    <row r="298" spans="1:10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</row>
    <row r="299" spans="1:10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</row>
    <row r="300" spans="1:10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</row>
    <row r="301" spans="1:10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</row>
    <row r="302" spans="1:10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</row>
    <row r="303" spans="1:10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</row>
    <row r="304" spans="1:10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</row>
    <row r="305" spans="1:10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</row>
    <row r="306" spans="1:10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</row>
    <row r="307" spans="1:10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</row>
    <row r="308" spans="1:10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</row>
    <row r="309" spans="1:10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</row>
    <row r="310" spans="1:10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</row>
    <row r="311" spans="1:10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</row>
    <row r="312" spans="1:10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</row>
    <row r="313" spans="1:10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</row>
    <row r="314" spans="1:10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</row>
    <row r="315" spans="1:10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</row>
    <row r="316" spans="1:10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</row>
    <row r="317" spans="1:10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</row>
    <row r="318" spans="1:10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</row>
    <row r="319" spans="1:10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</row>
    <row r="320" spans="1:10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</row>
    <row r="321" spans="1:10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</row>
    <row r="322" spans="1:10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</row>
    <row r="323" spans="1:10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</row>
    <row r="324" spans="1:10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</row>
    <row r="325" spans="1:10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</row>
    <row r="326" spans="1:10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</row>
    <row r="327" spans="1:10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</row>
    <row r="328" spans="1:10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</row>
    <row r="329" spans="1:10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</row>
    <row r="330" spans="1:10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</row>
    <row r="331" spans="1:10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</row>
    <row r="332" spans="1:10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</row>
    <row r="333" spans="1:10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</row>
    <row r="334" spans="1:10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</row>
    <row r="335" spans="1:10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</row>
    <row r="336" spans="1:10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</row>
    <row r="337" spans="1:10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</row>
    <row r="338" spans="1:10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</row>
    <row r="339" spans="1:10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</row>
    <row r="340" spans="1:10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</row>
    <row r="341" spans="1:10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</row>
    <row r="342" spans="1:10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</row>
    <row r="343" spans="1:10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</row>
    <row r="344" spans="1:10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</row>
    <row r="345" spans="1:10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</row>
    <row r="346" spans="1:10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</row>
    <row r="347" spans="1:10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</row>
    <row r="348" spans="1:10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</row>
    <row r="349" spans="1:10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</row>
    <row r="350" spans="1:10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</row>
    <row r="351" spans="1:10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</row>
    <row r="352" spans="1:10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</row>
    <row r="353" spans="1:10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</row>
    <row r="354" spans="1:10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</row>
    <row r="355" spans="1:10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</row>
    <row r="356" spans="1:10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</row>
    <row r="357" spans="1:10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</row>
    <row r="358" spans="1:10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</row>
    <row r="359" spans="1:10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</row>
    <row r="360" spans="1:10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</row>
    <row r="361" spans="1:10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</row>
    <row r="362" spans="1:10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</row>
    <row r="363" spans="1:10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</row>
    <row r="364" spans="1:10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</row>
    <row r="365" spans="1:10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</row>
    <row r="366" spans="1:10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</row>
    <row r="367" spans="1:10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</row>
    <row r="368" spans="1:10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</row>
    <row r="369" spans="1:10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</row>
    <row r="370" spans="1:10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</row>
    <row r="371" spans="1:10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</row>
    <row r="372" spans="1:10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</row>
    <row r="373" spans="1:10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</row>
    <row r="374" spans="1:10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</row>
    <row r="375" spans="1:10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</row>
    <row r="376" spans="1:10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</row>
    <row r="377" spans="1:10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</row>
    <row r="378" spans="1:10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</row>
    <row r="379" spans="1:10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</row>
    <row r="380" spans="1:10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</row>
    <row r="381" spans="1:10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</row>
    <row r="382" spans="1:10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</row>
    <row r="383" spans="1:10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</row>
    <row r="384" spans="1:10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</row>
    <row r="385" spans="1:10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</row>
    <row r="386" spans="1:10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</row>
    <row r="387" spans="1:10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</row>
    <row r="388" spans="1:10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</row>
    <row r="389" spans="1:10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</row>
    <row r="390" spans="1:10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</row>
    <row r="391" spans="1:10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</row>
    <row r="392" spans="1:10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</row>
    <row r="393" spans="1:10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</row>
    <row r="394" spans="1:10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</row>
    <row r="395" spans="1:10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</row>
    <row r="396" spans="1:10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</row>
    <row r="397" spans="1:10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</row>
    <row r="398" spans="1:10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</row>
    <row r="399" spans="1:10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</row>
    <row r="400" spans="1:10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</row>
    <row r="401" spans="1:10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</row>
    <row r="402" spans="1:10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</row>
    <row r="403" spans="1:10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</row>
    <row r="404" spans="1:10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</row>
    <row r="405" spans="1:10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</row>
    <row r="406" spans="1:10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</row>
    <row r="407" spans="1:10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</row>
    <row r="408" spans="1:10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</row>
    <row r="409" spans="1:10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</row>
    <row r="410" spans="1:10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</row>
    <row r="411" spans="1:10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</row>
    <row r="412" spans="1:10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</row>
    <row r="413" spans="1:10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</row>
    <row r="414" spans="1:10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</row>
    <row r="415" spans="1:10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</row>
    <row r="416" spans="1:10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</row>
    <row r="417" spans="1:10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</row>
    <row r="418" spans="1:10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</row>
    <row r="419" spans="1:10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</row>
    <row r="420" spans="1:10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</row>
    <row r="421" spans="1:10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</row>
    <row r="422" spans="1:10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</row>
    <row r="423" spans="1:10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</row>
    <row r="424" spans="1:10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</row>
    <row r="425" spans="1:10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</row>
    <row r="426" spans="1:10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</row>
    <row r="427" spans="1:10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</row>
    <row r="428" spans="1:10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</row>
    <row r="429" spans="1:10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</row>
    <row r="430" spans="1:10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</row>
    <row r="431" spans="1:10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</row>
    <row r="432" spans="1:10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</row>
    <row r="433" spans="1:10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</row>
    <row r="434" spans="1:10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</row>
    <row r="435" spans="1:10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</row>
    <row r="436" spans="1:10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</row>
    <row r="437" spans="1:10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</row>
    <row r="438" spans="1:10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</row>
    <row r="439" spans="1:10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</row>
    <row r="440" spans="1:10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</row>
    <row r="441" spans="1:10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</row>
    <row r="442" spans="1:10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</row>
    <row r="443" spans="1:10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</row>
    <row r="444" spans="1:10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</row>
    <row r="445" spans="1:10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</row>
    <row r="446" spans="1:10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</row>
    <row r="447" spans="1:10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</row>
    <row r="448" spans="1:10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</row>
    <row r="449" spans="1:10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</row>
    <row r="450" spans="1:10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</row>
    <row r="451" spans="1:10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</row>
    <row r="452" spans="1:10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</row>
    <row r="453" spans="1:10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</row>
    <row r="454" spans="1:10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</row>
    <row r="455" spans="1:10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</row>
    <row r="456" spans="1:10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</row>
    <row r="457" spans="1:10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</row>
    <row r="458" spans="1:10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</row>
    <row r="459" spans="1:10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</row>
    <row r="460" spans="1:10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</row>
    <row r="461" spans="1:10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</row>
    <row r="462" spans="1:10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</row>
    <row r="463" spans="1:10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</row>
    <row r="464" spans="1:10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</row>
    <row r="465" spans="1:10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</row>
    <row r="466" spans="1:10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</row>
    <row r="467" spans="1:10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</row>
    <row r="468" spans="1:10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</row>
    <row r="469" spans="1:10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</row>
    <row r="470" spans="1:10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</row>
    <row r="471" spans="1:10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</row>
    <row r="472" spans="1:10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</row>
    <row r="473" spans="1:10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</row>
    <row r="474" spans="1:10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</row>
    <row r="475" spans="1:10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</row>
    <row r="476" spans="1:10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</row>
    <row r="477" spans="1:10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</row>
    <row r="478" spans="1:10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</row>
    <row r="479" spans="1:10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</row>
    <row r="480" spans="1:10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</row>
    <row r="481" spans="1:10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</row>
    <row r="482" spans="1:10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</row>
    <row r="483" spans="1:10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</row>
    <row r="484" spans="1:10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</row>
    <row r="485" spans="1:10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</row>
    <row r="486" spans="1:10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</row>
    <row r="487" spans="1:10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</row>
    <row r="488" spans="1:10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</row>
    <row r="489" spans="1:10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</row>
    <row r="490" spans="1:10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</row>
    <row r="491" spans="1:10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</row>
    <row r="492" spans="1:10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</row>
    <row r="493" spans="1:10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</row>
    <row r="494" spans="1:10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</row>
    <row r="495" spans="1:10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</row>
    <row r="496" spans="1:10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</row>
    <row r="497" spans="1:10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</row>
    <row r="498" spans="1:10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</row>
    <row r="499" spans="1:10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</row>
    <row r="500" spans="1:10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</row>
    <row r="501" spans="1:10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</row>
    <row r="502" spans="1:10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</row>
    <row r="503" spans="1:10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</row>
    <row r="504" spans="1:10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</row>
    <row r="505" spans="1:10" ht="12.75">
      <c r="A505" s="21"/>
      <c r="B505" s="21"/>
      <c r="C505" s="21"/>
      <c r="D505" s="21"/>
      <c r="E505" s="21"/>
      <c r="F505" s="21"/>
      <c r="G505" s="21"/>
      <c r="H505" s="21"/>
      <c r="I505" s="21"/>
      <c r="J505" s="21"/>
    </row>
    <row r="506" spans="1:10" ht="12.75">
      <c r="A506" s="21"/>
      <c r="B506" s="21"/>
      <c r="C506" s="21"/>
      <c r="D506" s="21"/>
      <c r="E506" s="21"/>
      <c r="F506" s="21"/>
      <c r="G506" s="21"/>
      <c r="H506" s="21"/>
      <c r="I506" s="21"/>
      <c r="J506" s="21"/>
    </row>
    <row r="507" spans="1:10" ht="12.75">
      <c r="A507" s="21"/>
      <c r="B507" s="21"/>
      <c r="C507" s="21"/>
      <c r="D507" s="21"/>
      <c r="E507" s="21"/>
      <c r="F507" s="21"/>
      <c r="G507" s="21"/>
      <c r="H507" s="21"/>
      <c r="I507" s="21"/>
      <c r="J507" s="21"/>
    </row>
    <row r="508" spans="1:10" ht="12.75">
      <c r="A508" s="21"/>
      <c r="B508" s="21"/>
      <c r="C508" s="21"/>
      <c r="D508" s="21"/>
      <c r="E508" s="21"/>
      <c r="F508" s="21"/>
      <c r="G508" s="21"/>
      <c r="H508" s="21"/>
      <c r="I508" s="21"/>
      <c r="J508" s="21"/>
    </row>
    <row r="509" spans="1:10" ht="12.75">
      <c r="A509" s="21"/>
      <c r="B509" s="21"/>
      <c r="C509" s="21"/>
      <c r="D509" s="21"/>
      <c r="E509" s="21"/>
      <c r="F509" s="21"/>
      <c r="G509" s="21"/>
      <c r="H509" s="21"/>
      <c r="I509" s="21"/>
      <c r="J509" s="21"/>
    </row>
    <row r="510" spans="1:10" ht="12.75">
      <c r="A510" s="21"/>
      <c r="B510" s="21"/>
      <c r="C510" s="21"/>
      <c r="D510" s="21"/>
      <c r="E510" s="21"/>
      <c r="F510" s="21"/>
      <c r="G510" s="21"/>
      <c r="H510" s="21"/>
      <c r="I510" s="21"/>
      <c r="J510" s="21"/>
    </row>
    <row r="511" spans="1:10" ht="12.75">
      <c r="A511" s="21"/>
      <c r="B511" s="21"/>
      <c r="C511" s="21"/>
      <c r="D511" s="21"/>
      <c r="E511" s="21"/>
      <c r="F511" s="21"/>
      <c r="G511" s="21"/>
      <c r="H511" s="21"/>
      <c r="I511" s="21"/>
      <c r="J511" s="21"/>
    </row>
    <row r="512" spans="1:10" ht="12.75">
      <c r="A512" s="21"/>
      <c r="B512" s="21"/>
      <c r="C512" s="21"/>
      <c r="D512" s="21"/>
      <c r="E512" s="21"/>
      <c r="F512" s="21"/>
      <c r="G512" s="21"/>
      <c r="H512" s="21"/>
      <c r="I512" s="21"/>
      <c r="J512" s="21"/>
    </row>
    <row r="513" spans="1:10" ht="12.75">
      <c r="A513" s="21"/>
      <c r="B513" s="21"/>
      <c r="C513" s="21"/>
      <c r="D513" s="21"/>
      <c r="E513" s="21"/>
      <c r="F513" s="21"/>
      <c r="G513" s="21"/>
      <c r="H513" s="21"/>
      <c r="I513" s="21"/>
      <c r="J513" s="21"/>
    </row>
    <row r="514" spans="1:10" ht="12.75">
      <c r="A514" s="21"/>
      <c r="B514" s="21"/>
      <c r="C514" s="21"/>
      <c r="D514" s="21"/>
      <c r="E514" s="21"/>
      <c r="F514" s="21"/>
      <c r="G514" s="21"/>
      <c r="H514" s="21"/>
      <c r="I514" s="21"/>
      <c r="J514" s="21"/>
    </row>
    <row r="515" spans="1:10" ht="12.75">
      <c r="A515" s="21"/>
      <c r="B515" s="21"/>
      <c r="C515" s="21"/>
      <c r="D515" s="21"/>
      <c r="E515" s="21"/>
      <c r="F515" s="21"/>
      <c r="G515" s="21"/>
      <c r="H515" s="21"/>
      <c r="I515" s="21"/>
      <c r="J515" s="21"/>
    </row>
    <row r="516" spans="1:10" ht="12.75">
      <c r="A516" s="21"/>
      <c r="B516" s="21"/>
      <c r="C516" s="21"/>
      <c r="D516" s="21"/>
      <c r="E516" s="21"/>
      <c r="F516" s="21"/>
      <c r="G516" s="21"/>
      <c r="H516" s="21"/>
      <c r="I516" s="21"/>
      <c r="J516" s="21"/>
    </row>
    <row r="517" spans="1:10" ht="12.75">
      <c r="A517" s="21"/>
      <c r="B517" s="21"/>
      <c r="C517" s="21"/>
      <c r="D517" s="21"/>
      <c r="E517" s="21"/>
      <c r="F517" s="21"/>
      <c r="G517" s="21"/>
      <c r="H517" s="21"/>
      <c r="I517" s="21"/>
      <c r="J517" s="21"/>
    </row>
    <row r="518" spans="1:10" ht="12.75">
      <c r="A518" s="21"/>
      <c r="B518" s="21"/>
      <c r="C518" s="21"/>
      <c r="D518" s="21"/>
      <c r="E518" s="21"/>
      <c r="F518" s="21"/>
      <c r="G518" s="21"/>
      <c r="H518" s="21"/>
      <c r="I518" s="21"/>
      <c r="J518" s="21"/>
    </row>
    <row r="519" spans="1:10" ht="12.75">
      <c r="A519" s="21"/>
      <c r="B519" s="21"/>
      <c r="C519" s="21"/>
      <c r="D519" s="21"/>
      <c r="E519" s="21"/>
      <c r="F519" s="21"/>
      <c r="G519" s="21"/>
      <c r="H519" s="21"/>
      <c r="I519" s="21"/>
      <c r="J519" s="21"/>
    </row>
    <row r="520" spans="1:10" ht="12.75">
      <c r="A520" s="21"/>
      <c r="B520" s="21"/>
      <c r="C520" s="21"/>
      <c r="D520" s="21"/>
      <c r="E520" s="21"/>
      <c r="F520" s="21"/>
      <c r="G520" s="21"/>
      <c r="H520" s="21"/>
      <c r="I520" s="21"/>
      <c r="J520" s="21"/>
    </row>
    <row r="521" spans="1:10" ht="12.75">
      <c r="A521" s="21"/>
      <c r="B521" s="21"/>
      <c r="C521" s="21"/>
      <c r="D521" s="21"/>
      <c r="E521" s="21"/>
      <c r="F521" s="21"/>
      <c r="G521" s="21"/>
      <c r="H521" s="21"/>
      <c r="I521" s="21"/>
      <c r="J521" s="21"/>
    </row>
    <row r="522" spans="1:10" ht="12.75">
      <c r="A522" s="21"/>
      <c r="B522" s="21"/>
      <c r="C522" s="21"/>
      <c r="D522" s="21"/>
      <c r="E522" s="21"/>
      <c r="F522" s="21"/>
      <c r="G522" s="21"/>
      <c r="H522" s="21"/>
      <c r="I522" s="21"/>
      <c r="J522" s="21"/>
    </row>
    <row r="523" spans="1:10" ht="12.75">
      <c r="A523" s="21"/>
      <c r="B523" s="21"/>
      <c r="C523" s="21"/>
      <c r="D523" s="21"/>
      <c r="E523" s="21"/>
      <c r="F523" s="21"/>
      <c r="G523" s="21"/>
      <c r="H523" s="21"/>
      <c r="I523" s="21"/>
      <c r="J523" s="21"/>
    </row>
    <row r="524" spans="1:10" ht="12.75">
      <c r="A524" s="21"/>
      <c r="B524" s="21"/>
      <c r="C524" s="21"/>
      <c r="D524" s="21"/>
      <c r="E524" s="21"/>
      <c r="F524" s="21"/>
      <c r="G524" s="21"/>
      <c r="H524" s="21"/>
      <c r="I524" s="21"/>
      <c r="J524" s="21"/>
    </row>
    <row r="525" spans="1:10" ht="12.75">
      <c r="A525" s="21"/>
      <c r="B525" s="21"/>
      <c r="C525" s="21"/>
      <c r="D525" s="21"/>
      <c r="E525" s="21"/>
      <c r="F525" s="21"/>
      <c r="G525" s="21"/>
      <c r="H525" s="21"/>
      <c r="I525" s="21"/>
      <c r="J525" s="21"/>
    </row>
    <row r="526" spans="1:10" ht="12.75">
      <c r="A526" s="21"/>
      <c r="B526" s="21"/>
      <c r="C526" s="21"/>
      <c r="D526" s="21"/>
      <c r="E526" s="21"/>
      <c r="F526" s="21"/>
      <c r="G526" s="21"/>
      <c r="H526" s="21"/>
      <c r="I526" s="21"/>
      <c r="J526" s="21"/>
    </row>
    <row r="527" spans="1:10" ht="12.75">
      <c r="A527" s="21"/>
      <c r="B527" s="21"/>
      <c r="C527" s="21"/>
      <c r="D527" s="21"/>
      <c r="E527" s="21"/>
      <c r="F527" s="21"/>
      <c r="G527" s="21"/>
      <c r="H527" s="21"/>
      <c r="I527" s="21"/>
      <c r="J527" s="21"/>
    </row>
    <row r="528" spans="1:10" ht="12.75">
      <c r="A528" s="21"/>
      <c r="B528" s="21"/>
      <c r="C528" s="21"/>
      <c r="D528" s="21"/>
      <c r="E528" s="21"/>
      <c r="F528" s="21"/>
      <c r="G528" s="21"/>
      <c r="H528" s="21"/>
      <c r="I528" s="21"/>
      <c r="J528" s="21"/>
    </row>
    <row r="529" spans="1:10" ht="12.75">
      <c r="A529" s="21"/>
      <c r="B529" s="21"/>
      <c r="C529" s="21"/>
      <c r="D529" s="21"/>
      <c r="E529" s="21"/>
      <c r="F529" s="21"/>
      <c r="G529" s="21"/>
      <c r="H529" s="21"/>
      <c r="I529" s="21"/>
      <c r="J529" s="21"/>
    </row>
    <row r="530" spans="1:10" ht="12.75">
      <c r="A530" s="21"/>
      <c r="B530" s="21"/>
      <c r="C530" s="21"/>
      <c r="D530" s="21"/>
      <c r="E530" s="21"/>
      <c r="F530" s="21"/>
      <c r="G530" s="21"/>
      <c r="H530" s="21"/>
      <c r="I530" s="21"/>
      <c r="J530" s="21"/>
    </row>
    <row r="531" spans="1:10" ht="12.75">
      <c r="A531" s="21"/>
      <c r="B531" s="21"/>
      <c r="C531" s="21"/>
      <c r="D531" s="21"/>
      <c r="E531" s="21"/>
      <c r="F531" s="21"/>
      <c r="G531" s="21"/>
      <c r="H531" s="21"/>
      <c r="I531" s="21"/>
      <c r="J531" s="21"/>
    </row>
    <row r="532" spans="1:10" ht="12.75">
      <c r="A532" s="21"/>
      <c r="B532" s="21"/>
      <c r="C532" s="21"/>
      <c r="D532" s="21"/>
      <c r="E532" s="21"/>
      <c r="F532" s="21"/>
      <c r="G532" s="21"/>
      <c r="H532" s="21"/>
      <c r="I532" s="21"/>
      <c r="J532" s="21"/>
    </row>
    <row r="533" spans="1:10" ht="12.75">
      <c r="A533" s="21"/>
      <c r="B533" s="21"/>
      <c r="C533" s="21"/>
      <c r="D533" s="21"/>
      <c r="E533" s="21"/>
      <c r="F533" s="21"/>
      <c r="G533" s="21"/>
      <c r="H533" s="21"/>
      <c r="I533" s="21"/>
      <c r="J533" s="21"/>
    </row>
    <row r="534" spans="1:10" ht="12.75">
      <c r="A534" s="21"/>
      <c r="B534" s="21"/>
      <c r="C534" s="21"/>
      <c r="D534" s="21"/>
      <c r="E534" s="21"/>
      <c r="F534" s="21"/>
      <c r="G534" s="21"/>
      <c r="H534" s="21"/>
      <c r="I534" s="21"/>
      <c r="J534" s="21"/>
    </row>
    <row r="535" spans="1:10" ht="12.75">
      <c r="A535" s="21"/>
      <c r="B535" s="21"/>
      <c r="C535" s="21"/>
      <c r="D535" s="21"/>
      <c r="E535" s="21"/>
      <c r="F535" s="21"/>
      <c r="G535" s="21"/>
      <c r="H535" s="21"/>
      <c r="I535" s="21"/>
      <c r="J535" s="21"/>
    </row>
    <row r="536" spans="1:10" ht="12.75">
      <c r="A536" s="21"/>
      <c r="B536" s="21"/>
      <c r="C536" s="21"/>
      <c r="D536" s="21"/>
      <c r="E536" s="21"/>
      <c r="F536" s="21"/>
      <c r="G536" s="21"/>
      <c r="H536" s="21"/>
      <c r="I536" s="21"/>
      <c r="J536" s="21"/>
    </row>
    <row r="537" spans="1:10" ht="12.75">
      <c r="A537" s="21"/>
      <c r="B537" s="21"/>
      <c r="C537" s="21"/>
      <c r="D537" s="21"/>
      <c r="E537" s="21"/>
      <c r="F537" s="21"/>
      <c r="G537" s="21"/>
      <c r="H537" s="21"/>
      <c r="I537" s="21"/>
      <c r="J537" s="21"/>
    </row>
    <row r="538" spans="1:10" ht="12.75">
      <c r="A538" s="21"/>
      <c r="B538" s="21"/>
      <c r="C538" s="21"/>
      <c r="D538" s="21"/>
      <c r="E538" s="21"/>
      <c r="F538" s="21"/>
      <c r="G538" s="21"/>
      <c r="H538" s="21"/>
      <c r="I538" s="21"/>
      <c r="J538" s="21"/>
    </row>
    <row r="539" spans="1:10" ht="12.75">
      <c r="A539" s="21"/>
      <c r="B539" s="21"/>
      <c r="C539" s="21"/>
      <c r="D539" s="21"/>
      <c r="E539" s="21"/>
      <c r="F539" s="21"/>
      <c r="G539" s="21"/>
      <c r="H539" s="21"/>
      <c r="I539" s="21"/>
      <c r="J539" s="21"/>
    </row>
    <row r="540" spans="1:10" ht="12.75">
      <c r="A540" s="21"/>
      <c r="B540" s="21"/>
      <c r="C540" s="21"/>
      <c r="D540" s="21"/>
      <c r="E540" s="21"/>
      <c r="F540" s="21"/>
      <c r="G540" s="21"/>
      <c r="H540" s="21"/>
      <c r="I540" s="21"/>
      <c r="J540" s="21"/>
    </row>
    <row r="541" spans="1:10" ht="12.75">
      <c r="A541" s="21"/>
      <c r="B541" s="21"/>
      <c r="C541" s="21"/>
      <c r="D541" s="21"/>
      <c r="E541" s="21"/>
      <c r="F541" s="21"/>
      <c r="G541" s="21"/>
      <c r="H541" s="21"/>
      <c r="I541" s="21"/>
      <c r="J541" s="21"/>
    </row>
    <row r="542" spans="1:10" ht="12.75">
      <c r="A542" s="21"/>
      <c r="B542" s="21"/>
      <c r="C542" s="21"/>
      <c r="D542" s="21"/>
      <c r="E542" s="21"/>
      <c r="F542" s="21"/>
      <c r="G542" s="21"/>
      <c r="H542" s="21"/>
      <c r="I542" s="21"/>
      <c r="J542" s="21"/>
    </row>
    <row r="543" spans="1:10" ht="12.75">
      <c r="A543" s="21"/>
      <c r="B543" s="21"/>
      <c r="C543" s="21"/>
      <c r="D543" s="21"/>
      <c r="E543" s="21"/>
      <c r="F543" s="21"/>
      <c r="G543" s="21"/>
      <c r="H543" s="21"/>
      <c r="I543" s="21"/>
      <c r="J543" s="21"/>
    </row>
    <row r="544" spans="1:10" ht="12.75">
      <c r="A544" s="21"/>
      <c r="B544" s="21"/>
      <c r="C544" s="21"/>
      <c r="D544" s="21"/>
      <c r="E544" s="21"/>
      <c r="F544" s="21"/>
      <c r="G544" s="21"/>
      <c r="H544" s="21"/>
      <c r="I544" s="21"/>
      <c r="J544" s="21"/>
    </row>
    <row r="545" spans="1:10" ht="12.75">
      <c r="A545" s="21"/>
      <c r="B545" s="21"/>
      <c r="C545" s="21"/>
      <c r="D545" s="21"/>
      <c r="E545" s="21"/>
      <c r="F545" s="21"/>
      <c r="G545" s="21"/>
      <c r="H545" s="21"/>
      <c r="I545" s="21"/>
      <c r="J545" s="21"/>
    </row>
    <row r="546" spans="1:10" ht="12.75">
      <c r="A546" s="21"/>
      <c r="B546" s="21"/>
      <c r="C546" s="21"/>
      <c r="D546" s="21"/>
      <c r="E546" s="21"/>
      <c r="F546" s="21"/>
      <c r="G546" s="21"/>
      <c r="H546" s="21"/>
      <c r="I546" s="21"/>
      <c r="J546" s="21"/>
    </row>
    <row r="547" spans="1:10" ht="12.75">
      <c r="A547" s="21"/>
      <c r="B547" s="21"/>
      <c r="C547" s="21"/>
      <c r="D547" s="21"/>
      <c r="E547" s="21"/>
      <c r="F547" s="21"/>
      <c r="G547" s="21"/>
      <c r="H547" s="21"/>
      <c r="I547" s="21"/>
      <c r="J547" s="21"/>
    </row>
    <row r="548" spans="1:10" ht="12.75">
      <c r="A548" s="21"/>
      <c r="B548" s="21"/>
      <c r="C548" s="21"/>
      <c r="D548" s="21"/>
      <c r="E548" s="21"/>
      <c r="F548" s="21"/>
      <c r="G548" s="21"/>
      <c r="H548" s="21"/>
      <c r="I548" s="21"/>
      <c r="J548" s="21"/>
    </row>
    <row r="549" spans="1:10" ht="12.75">
      <c r="A549" s="21"/>
      <c r="B549" s="21"/>
      <c r="C549" s="21"/>
      <c r="D549" s="21"/>
      <c r="E549" s="21"/>
      <c r="F549" s="21"/>
      <c r="G549" s="21"/>
      <c r="H549" s="21"/>
      <c r="I549" s="21"/>
      <c r="J549" s="21"/>
    </row>
    <row r="550" spans="1:10" ht="12.75">
      <c r="A550" s="21"/>
      <c r="B550" s="21"/>
      <c r="C550" s="21"/>
      <c r="D550" s="21"/>
      <c r="E550" s="21"/>
      <c r="F550" s="21"/>
      <c r="G550" s="21"/>
      <c r="H550" s="21"/>
      <c r="I550" s="21"/>
      <c r="J550" s="21"/>
    </row>
    <row r="551" spans="1:10" ht="12.75">
      <c r="A551" s="21"/>
      <c r="B551" s="21"/>
      <c r="C551" s="21"/>
      <c r="D551" s="21"/>
      <c r="E551" s="21"/>
      <c r="F551" s="21"/>
      <c r="G551" s="21"/>
      <c r="H551" s="21"/>
      <c r="I551" s="21"/>
      <c r="J551" s="21"/>
    </row>
    <row r="552" spans="1:10" ht="12.75">
      <c r="A552" s="21"/>
      <c r="B552" s="21"/>
      <c r="C552" s="21"/>
      <c r="D552" s="21"/>
      <c r="E552" s="21"/>
      <c r="F552" s="21"/>
      <c r="G552" s="21"/>
      <c r="H552" s="21"/>
      <c r="I552" s="21"/>
      <c r="J552" s="21"/>
    </row>
    <row r="553" spans="1:10" ht="12.75">
      <c r="A553" s="21"/>
      <c r="B553" s="21"/>
      <c r="C553" s="21"/>
      <c r="D553" s="21"/>
      <c r="E553" s="21"/>
      <c r="F553" s="21"/>
      <c r="G553" s="21"/>
      <c r="H553" s="21"/>
      <c r="I553" s="21"/>
      <c r="J553" s="21"/>
    </row>
  </sheetData>
  <mergeCells count="22">
    <mergeCell ref="A131:K131"/>
    <mergeCell ref="A132:K132"/>
    <mergeCell ref="A127:K127"/>
    <mergeCell ref="A128:K128"/>
    <mergeCell ref="A129:K129"/>
    <mergeCell ref="A130:K130"/>
    <mergeCell ref="A38:J38"/>
    <mergeCell ref="A120:D120"/>
    <mergeCell ref="A123:D123"/>
    <mergeCell ref="A124:D124"/>
    <mergeCell ref="A27:D27"/>
    <mergeCell ref="A30:J30"/>
    <mergeCell ref="A33:D33"/>
    <mergeCell ref="A35:D35"/>
    <mergeCell ref="A18:D18"/>
    <mergeCell ref="A20:D20"/>
    <mergeCell ref="A21:D21"/>
    <mergeCell ref="A26:D26"/>
    <mergeCell ref="A1:J1"/>
    <mergeCell ref="A4:J4"/>
    <mergeCell ref="A5:J6"/>
    <mergeCell ref="A7:J7"/>
  </mergeCells>
  <dataValidations count="1">
    <dataValidation allowBlank="1" sqref="A7:A35 A123:A124 E123:J124 A65492:IV65536 A133:K65491 B63:J117 A36:J37 B31:D32 E31:J35 B34:D34 A38:A117 B39:J59 B28:D29 B60:K62 B8:D17 B22:D25 E8:J29 B19:D19 A122:J122 B121:D121 L5:IV65491 K5:K59 A120:A121 E120:J121 D118:D119 A5 A128 K63:K126 K129"/>
  </dataValidation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1" sqref="A1:C36"/>
    </sheetView>
  </sheetViews>
  <sheetFormatPr defaultColWidth="9.140625" defaultRowHeight="12.75"/>
  <cols>
    <col min="1" max="1" width="9.7109375" style="0" customWidth="1"/>
    <col min="2" max="2" width="35.00390625" style="0" customWidth="1"/>
    <col min="3" max="3" width="15.7109375" style="0" customWidth="1"/>
  </cols>
  <sheetData>
    <row r="1" spans="1:10" ht="12.75">
      <c r="A1" s="138"/>
      <c r="B1" s="138"/>
      <c r="C1" s="138"/>
      <c r="D1" s="1"/>
      <c r="E1" s="1"/>
      <c r="F1" s="1"/>
      <c r="G1" s="1"/>
      <c r="H1" s="1"/>
      <c r="I1" s="1"/>
      <c r="J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3" ht="28.5" customHeight="1">
      <c r="A3" s="174" t="s">
        <v>116</v>
      </c>
      <c r="B3" s="174"/>
      <c r="C3" s="174"/>
    </row>
    <row r="5" spans="1:3" ht="19.5" customHeight="1">
      <c r="A5" s="171" t="s">
        <v>117</v>
      </c>
      <c r="B5" s="172"/>
      <c r="C5" s="173"/>
    </row>
    <row r="6" spans="1:3" ht="12.75" customHeight="1">
      <c r="A6" s="120" t="s">
        <v>118</v>
      </c>
      <c r="B6" s="120" t="s">
        <v>4</v>
      </c>
      <c r="C6" s="121" t="s">
        <v>119</v>
      </c>
    </row>
    <row r="7" spans="1:3" ht="12.75">
      <c r="A7" s="122" t="s">
        <v>120</v>
      </c>
      <c r="B7" s="123" t="s">
        <v>121</v>
      </c>
      <c r="C7" s="124">
        <v>6300</v>
      </c>
    </row>
    <row r="8" spans="1:3" ht="12.75">
      <c r="A8" s="122">
        <v>604</v>
      </c>
      <c r="B8" s="125" t="s">
        <v>122</v>
      </c>
      <c r="C8" s="124">
        <v>0</v>
      </c>
    </row>
    <row r="9" spans="1:3" ht="12.75">
      <c r="A9" s="122" t="s">
        <v>123</v>
      </c>
      <c r="B9" s="125" t="s">
        <v>124</v>
      </c>
      <c r="C9" s="124">
        <v>100</v>
      </c>
    </row>
    <row r="10" spans="1:3" ht="12.75">
      <c r="A10" s="122">
        <v>649</v>
      </c>
      <c r="B10" s="125" t="s">
        <v>125</v>
      </c>
      <c r="C10" s="124">
        <v>20</v>
      </c>
    </row>
    <row r="11" spans="1:7" ht="13.5" thickBot="1">
      <c r="A11" s="126" t="s">
        <v>126</v>
      </c>
      <c r="B11" s="127" t="s">
        <v>127</v>
      </c>
      <c r="C11" s="128">
        <v>1000</v>
      </c>
      <c r="G11" t="s">
        <v>128</v>
      </c>
    </row>
    <row r="12" spans="1:3" ht="12.75">
      <c r="A12" s="175" t="s">
        <v>129</v>
      </c>
      <c r="B12" s="176"/>
      <c r="C12" s="129">
        <f>SUM(C7:C11)</f>
        <v>7420</v>
      </c>
    </row>
    <row r="13" spans="1:3" ht="12.75">
      <c r="A13" s="130">
        <v>649</v>
      </c>
      <c r="B13" s="131" t="s">
        <v>130</v>
      </c>
      <c r="C13" s="132">
        <f>-C32</f>
        <v>-1161.09</v>
      </c>
    </row>
    <row r="14" spans="1:3" ht="12.75">
      <c r="A14" s="169" t="s">
        <v>131</v>
      </c>
      <c r="B14" s="170"/>
      <c r="C14" s="133">
        <f>SUM(C12+C13)</f>
        <v>6258.91</v>
      </c>
    </row>
    <row r="15" ht="12.75">
      <c r="C15" s="134"/>
    </row>
    <row r="16" spans="1:3" ht="19.5" customHeight="1">
      <c r="A16" s="171" t="s">
        <v>132</v>
      </c>
      <c r="B16" s="172"/>
      <c r="C16" s="173"/>
    </row>
    <row r="17" spans="1:3" ht="12.75">
      <c r="A17" s="120" t="s">
        <v>118</v>
      </c>
      <c r="B17" s="120" t="s">
        <v>4</v>
      </c>
      <c r="C17" s="121" t="s">
        <v>119</v>
      </c>
    </row>
    <row r="18" spans="1:3" ht="12.75">
      <c r="A18" s="122">
        <v>501</v>
      </c>
      <c r="B18" s="123" t="s">
        <v>133</v>
      </c>
      <c r="C18" s="124">
        <v>2</v>
      </c>
    </row>
    <row r="19" spans="1:3" ht="12.75">
      <c r="A19" s="122">
        <v>502</v>
      </c>
      <c r="B19" s="125" t="s">
        <v>134</v>
      </c>
      <c r="C19" s="124">
        <v>35</v>
      </c>
    </row>
    <row r="20" spans="1:3" ht="12.75">
      <c r="A20" s="122">
        <v>503</v>
      </c>
      <c r="B20" s="125" t="s">
        <v>135</v>
      </c>
      <c r="C20" s="124">
        <v>40</v>
      </c>
    </row>
    <row r="21" spans="1:3" ht="12.75">
      <c r="A21" s="122">
        <v>504</v>
      </c>
      <c r="B21" s="125" t="s">
        <v>136</v>
      </c>
      <c r="C21" s="124">
        <v>0</v>
      </c>
    </row>
    <row r="22" spans="1:3" ht="12.75">
      <c r="A22" s="122">
        <v>511</v>
      </c>
      <c r="B22" s="125" t="s">
        <v>81</v>
      </c>
      <c r="C22" s="124">
        <v>500</v>
      </c>
    </row>
    <row r="23" spans="1:3" ht="12.75">
      <c r="A23" s="122">
        <v>518</v>
      </c>
      <c r="B23" s="125" t="s">
        <v>51</v>
      </c>
      <c r="C23" s="124">
        <v>500</v>
      </c>
    </row>
    <row r="24" spans="1:3" ht="12.75">
      <c r="A24" s="122">
        <v>521</v>
      </c>
      <c r="B24" s="125" t="s">
        <v>137</v>
      </c>
      <c r="C24" s="124">
        <v>60</v>
      </c>
    </row>
    <row r="25" spans="1:3" ht="12.75">
      <c r="A25" s="122">
        <v>524</v>
      </c>
      <c r="B25" s="125" t="s">
        <v>138</v>
      </c>
      <c r="C25" s="124">
        <v>22</v>
      </c>
    </row>
    <row r="26" spans="1:3" ht="12.75">
      <c r="A26" s="122">
        <v>538</v>
      </c>
      <c r="B26" s="125" t="s">
        <v>139</v>
      </c>
      <c r="C26" s="124">
        <v>50</v>
      </c>
    </row>
    <row r="27" spans="1:3" ht="13.5" thickBot="1">
      <c r="A27" s="126">
        <v>549</v>
      </c>
      <c r="B27" s="127" t="s">
        <v>140</v>
      </c>
      <c r="C27" s="128">
        <v>100</v>
      </c>
    </row>
    <row r="28" spans="1:3" ht="12.75">
      <c r="A28" s="169" t="s">
        <v>141</v>
      </c>
      <c r="B28" s="170"/>
      <c r="C28" s="133">
        <f>SUM(C18:C27)</f>
        <v>1309</v>
      </c>
    </row>
    <row r="29" ht="12.75">
      <c r="C29" s="134"/>
    </row>
    <row r="30" ht="12.75">
      <c r="C30" s="134"/>
    </row>
    <row r="31" spans="1:3" ht="12.75">
      <c r="A31" s="119" t="s">
        <v>142</v>
      </c>
      <c r="B31" s="119"/>
      <c r="C31" s="136">
        <f>C12-C28</f>
        <v>6111</v>
      </c>
    </row>
    <row r="32" spans="1:3" ht="12.75">
      <c r="A32" s="119" t="s">
        <v>143</v>
      </c>
      <c r="B32" s="119"/>
      <c r="C32" s="135">
        <f>C31*0.19</f>
        <v>1161.09</v>
      </c>
    </row>
    <row r="33" spans="1:3" ht="12.75">
      <c r="A33" s="119" t="s">
        <v>144</v>
      </c>
      <c r="B33" s="119"/>
      <c r="C33" s="136">
        <f>C31-C32</f>
        <v>4949.91</v>
      </c>
    </row>
    <row r="34" spans="1:3" ht="12.75">
      <c r="A34" s="167" t="s">
        <v>145</v>
      </c>
      <c r="B34" s="168"/>
      <c r="C34" s="137">
        <v>2774</v>
      </c>
    </row>
    <row r="36" ht="12.75">
      <c r="A36" t="s">
        <v>146</v>
      </c>
    </row>
  </sheetData>
  <mergeCells count="11">
    <mergeCell ref="A1:C1"/>
    <mergeCell ref="A3:C3"/>
    <mergeCell ref="A5:C5"/>
    <mergeCell ref="A12:B12"/>
    <mergeCell ref="A32:B32"/>
    <mergeCell ref="A33:B33"/>
    <mergeCell ref="A34:B34"/>
    <mergeCell ref="A14:B14"/>
    <mergeCell ref="A16:C16"/>
    <mergeCell ref="A28:B28"/>
    <mergeCell ref="A31:B3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UMČ Praha-Velká CHuchle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Svobodová</dc:creator>
  <cp:keywords/>
  <dc:description/>
  <cp:lastModifiedBy>Lenka Svobodová</cp:lastModifiedBy>
  <dcterms:created xsi:type="dcterms:W3CDTF">2009-12-22T08:48:19Z</dcterms:created>
  <dcterms:modified xsi:type="dcterms:W3CDTF">2009-12-22T09:10:09Z</dcterms:modified>
  <cp:category/>
  <cp:version/>
  <cp:contentType/>
  <cp:contentStatus/>
</cp:coreProperties>
</file>